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workbookProtection workbookPassword="D2B2" lockStructure="1"/>
  <bookViews>
    <workbookView xWindow="240" yWindow="135" windowWidth="15120" windowHeight="7170" activeTab="1"/>
  </bookViews>
  <sheets>
    <sheet name="Home" sheetId="1" r:id="rId1"/>
    <sheet name="Personal" sheetId="7" r:id="rId2"/>
    <sheet name="AusVELS 1" sheetId="4" r:id="rId3"/>
    <sheet name="AusVELS 2" sheetId="12" r:id="rId4"/>
    <sheet name="AusVELS 3" sheetId="13" r:id="rId5"/>
    <sheet name="AusVELS 4" sheetId="14" r:id="rId6"/>
    <sheet name="AusVELS 5" sheetId="15" r:id="rId7"/>
    <sheet name="AusVELS 6" sheetId="16" r:id="rId8"/>
    <sheet name="Attend" sheetId="10" state="hidden" r:id="rId9"/>
    <sheet name="VELS Data" sheetId="5" state="hidden" r:id="rId10"/>
    <sheet name="Bugs and errors" sheetId="11" state="hidden" r:id="rId11"/>
  </sheets>
  <definedNames>
    <definedName name="A_help_toggle" localSheetId="8">Attend!$AY$18</definedName>
    <definedName name="A_help_toggle" localSheetId="3">'AusVELS 2'!$AP$18</definedName>
    <definedName name="A_help_toggle" localSheetId="4">'AusVELS 3'!$AP$18</definedName>
    <definedName name="A_help_toggle" localSheetId="5">'AusVELS 4'!$AP$18</definedName>
    <definedName name="A_help_toggle" localSheetId="6">'AusVELS 5'!$AP$18</definedName>
    <definedName name="A_help_toggle" localSheetId="7">'AusVELS 6'!$AP$18</definedName>
    <definedName name="A_help_toggle" localSheetId="1">Personal!#REF!</definedName>
    <definedName name="A_help_toggle">'AusVELS 1'!$AP$18</definedName>
    <definedName name="G_help_toggle" localSheetId="8">Attend!#REF!</definedName>
    <definedName name="G_help_toggle" localSheetId="3">'AusVELS 2'!$BG$18</definedName>
    <definedName name="G_help_toggle" localSheetId="4">'AusVELS 3'!$BG$18</definedName>
    <definedName name="G_help_toggle" localSheetId="5">'AusVELS 4'!$BG$18</definedName>
    <definedName name="G_help_toggle" localSheetId="6">'AusVELS 5'!$BG$18</definedName>
    <definedName name="G_help_toggle" localSheetId="7">'AusVELS 6'!$BG$18</definedName>
    <definedName name="G_help_toggle" localSheetId="1">Personal!$BG$17</definedName>
    <definedName name="G_help_toggle">'AusVELS 1'!$BG$18</definedName>
  </definedNames>
  <calcPr calcId="145621"/>
</workbook>
</file>

<file path=xl/calcChain.xml><?xml version="1.0" encoding="utf-8"?>
<calcChain xmlns="http://schemas.openxmlformats.org/spreadsheetml/2006/main">
  <c r="AJ13" i="7" l="1"/>
  <c r="O9" i="1" l="1"/>
  <c r="AD18" i="1" s="1"/>
  <c r="C20" i="16"/>
  <c r="D20" i="16" s="1"/>
  <c r="J16" i="16"/>
  <c r="I16" i="16"/>
  <c r="F16" i="16"/>
  <c r="E16" i="16"/>
  <c r="D16" i="16"/>
  <c r="J15" i="16"/>
  <c r="I15" i="16"/>
  <c r="F15" i="16"/>
  <c r="E15" i="16"/>
  <c r="D15" i="16"/>
  <c r="C15" i="16"/>
  <c r="J14" i="16"/>
  <c r="I14" i="16"/>
  <c r="F14" i="16"/>
  <c r="E14" i="16"/>
  <c r="D14" i="16"/>
  <c r="C14" i="16"/>
  <c r="J13" i="16"/>
  <c r="I13" i="16"/>
  <c r="F13" i="16"/>
  <c r="E13" i="16"/>
  <c r="D13" i="16"/>
  <c r="C13" i="16"/>
  <c r="J12" i="16"/>
  <c r="I12" i="16"/>
  <c r="F12" i="16"/>
  <c r="E12" i="16"/>
  <c r="D12" i="16"/>
  <c r="C12" i="16"/>
  <c r="AS7" i="16"/>
  <c r="AM5" i="16"/>
  <c r="AM4" i="16"/>
  <c r="AL4" i="16" s="1"/>
  <c r="AM3" i="16"/>
  <c r="AL3" i="16" s="1"/>
  <c r="AM1" i="16"/>
  <c r="AL1" i="16" s="1"/>
  <c r="AE5" i="16" s="1"/>
  <c r="AE1" i="16"/>
  <c r="C20" i="15"/>
  <c r="D20" i="15" s="1"/>
  <c r="J16" i="15"/>
  <c r="I16" i="15"/>
  <c r="F16" i="15"/>
  <c r="E16" i="15"/>
  <c r="D16" i="15"/>
  <c r="J15" i="15"/>
  <c r="I15" i="15"/>
  <c r="F15" i="15"/>
  <c r="E15" i="15"/>
  <c r="D15" i="15"/>
  <c r="C15" i="15"/>
  <c r="J14" i="15"/>
  <c r="I14" i="15"/>
  <c r="F14" i="15"/>
  <c r="E14" i="15"/>
  <c r="D14" i="15"/>
  <c r="C14" i="15"/>
  <c r="J13" i="15"/>
  <c r="I13" i="15"/>
  <c r="F13" i="15"/>
  <c r="E13" i="15"/>
  <c r="D13" i="15"/>
  <c r="C13" i="15"/>
  <c r="J12" i="15"/>
  <c r="I12" i="15"/>
  <c r="F12" i="15"/>
  <c r="E12" i="15"/>
  <c r="D12" i="15"/>
  <c r="C12" i="15"/>
  <c r="AS7" i="15"/>
  <c r="AM5" i="15"/>
  <c r="AM4" i="15"/>
  <c r="AL4" i="15" s="1"/>
  <c r="AM3" i="15"/>
  <c r="AL3" i="15" s="1"/>
  <c r="AM1" i="15"/>
  <c r="AL1" i="15" s="1"/>
  <c r="AE5" i="15" s="1"/>
  <c r="AE1" i="15"/>
  <c r="C20" i="14"/>
  <c r="D20" i="14" s="1"/>
  <c r="J16" i="14"/>
  <c r="I16" i="14"/>
  <c r="F16" i="14"/>
  <c r="E16" i="14"/>
  <c r="D16" i="14"/>
  <c r="J15" i="14"/>
  <c r="I15" i="14"/>
  <c r="F15" i="14"/>
  <c r="E15" i="14"/>
  <c r="D15" i="14"/>
  <c r="C15" i="14"/>
  <c r="J14" i="14"/>
  <c r="I14" i="14"/>
  <c r="F14" i="14"/>
  <c r="E14" i="14"/>
  <c r="D14" i="14"/>
  <c r="C14" i="14"/>
  <c r="J13" i="14"/>
  <c r="I13" i="14"/>
  <c r="F13" i="14"/>
  <c r="E13" i="14"/>
  <c r="D13" i="14"/>
  <c r="C13" i="14"/>
  <c r="J12" i="14"/>
  <c r="I12" i="14"/>
  <c r="F12" i="14"/>
  <c r="E12" i="14"/>
  <c r="D12" i="14"/>
  <c r="C12" i="14"/>
  <c r="AS7" i="14"/>
  <c r="AM5" i="14"/>
  <c r="AM4" i="14"/>
  <c r="AL4" i="14" s="1"/>
  <c r="AM3" i="14"/>
  <c r="AL3" i="14" s="1"/>
  <c r="AM1" i="14"/>
  <c r="AL1" i="14" s="1"/>
  <c r="AE5" i="14" s="1"/>
  <c r="AE1" i="14"/>
  <c r="C20" i="13"/>
  <c r="D20" i="13" s="1"/>
  <c r="J16" i="13"/>
  <c r="I16" i="13"/>
  <c r="F16" i="13"/>
  <c r="E16" i="13"/>
  <c r="D16" i="13"/>
  <c r="J15" i="13"/>
  <c r="I15" i="13"/>
  <c r="F15" i="13"/>
  <c r="E15" i="13"/>
  <c r="D15" i="13"/>
  <c r="C15" i="13"/>
  <c r="J14" i="13"/>
  <c r="I14" i="13"/>
  <c r="F14" i="13"/>
  <c r="E14" i="13"/>
  <c r="D14" i="13"/>
  <c r="C14" i="13"/>
  <c r="J13" i="13"/>
  <c r="I13" i="13"/>
  <c r="F13" i="13"/>
  <c r="E13" i="13"/>
  <c r="D13" i="13"/>
  <c r="C13" i="13"/>
  <c r="J12" i="13"/>
  <c r="I12" i="13"/>
  <c r="F12" i="13"/>
  <c r="E12" i="13"/>
  <c r="D12" i="13"/>
  <c r="C12" i="13"/>
  <c r="C16" i="13" s="1"/>
  <c r="AS7" i="13"/>
  <c r="AM5" i="13"/>
  <c r="AM4" i="13"/>
  <c r="AL4" i="13" s="1"/>
  <c r="AM3" i="13"/>
  <c r="AL3" i="13" s="1"/>
  <c r="AM1" i="13"/>
  <c r="AL1" i="13" s="1"/>
  <c r="AE5" i="13" s="1"/>
  <c r="AE1" i="13"/>
  <c r="C20" i="12"/>
  <c r="D20" i="12" s="1"/>
  <c r="J16" i="12"/>
  <c r="I16" i="12"/>
  <c r="F16" i="12"/>
  <c r="E16" i="12"/>
  <c r="D16" i="12"/>
  <c r="J15" i="12"/>
  <c r="I15" i="12"/>
  <c r="F15" i="12"/>
  <c r="E15" i="12"/>
  <c r="D15" i="12"/>
  <c r="C15" i="12"/>
  <c r="J14" i="12"/>
  <c r="I14" i="12"/>
  <c r="F14" i="12"/>
  <c r="E14" i="12"/>
  <c r="D14" i="12"/>
  <c r="C14" i="12"/>
  <c r="J13" i="12"/>
  <c r="I13" i="12"/>
  <c r="F13" i="12"/>
  <c r="E13" i="12"/>
  <c r="D13" i="12"/>
  <c r="C13" i="12"/>
  <c r="J12" i="12"/>
  <c r="I12" i="12"/>
  <c r="F12" i="12"/>
  <c r="E12" i="12"/>
  <c r="D12" i="12"/>
  <c r="C12" i="12"/>
  <c r="BQ14" i="12" s="1"/>
  <c r="AS7" i="12"/>
  <c r="AM5" i="12"/>
  <c r="AM4" i="12"/>
  <c r="AL4" i="12" s="1"/>
  <c r="AM3" i="12"/>
  <c r="AL3" i="12" s="1"/>
  <c r="AM1" i="12"/>
  <c r="AM2" i="12" s="1"/>
  <c r="AE1" i="12"/>
  <c r="C16" i="16" l="1"/>
  <c r="C16" i="15"/>
  <c r="C16" i="14"/>
  <c r="C16" i="12"/>
  <c r="I18" i="1"/>
  <c r="AD14" i="1"/>
  <c r="I14" i="1"/>
  <c r="AD16" i="1"/>
  <c r="I16" i="1"/>
  <c r="AM2" i="13"/>
  <c r="AD19" i="13" s="1"/>
  <c r="AM2" i="16"/>
  <c r="AL2" i="16" s="1"/>
  <c r="AL1" i="12"/>
  <c r="AE5" i="12" s="1"/>
  <c r="AC6" i="16"/>
  <c r="AL8" i="16" s="1"/>
  <c r="BQ14" i="16"/>
  <c r="AC6" i="15"/>
  <c r="AL8" i="15" s="1"/>
  <c r="BQ14" i="15"/>
  <c r="AM2" i="15"/>
  <c r="AD19" i="15" s="1"/>
  <c r="AC6" i="14"/>
  <c r="AL8" i="14" s="1"/>
  <c r="BQ14" i="14"/>
  <c r="AM2" i="14"/>
  <c r="AC6" i="13"/>
  <c r="AL8" i="13" s="1"/>
  <c r="BQ14" i="13"/>
  <c r="AL2" i="12"/>
  <c r="AL19" i="12"/>
  <c r="H12" i="12" s="1"/>
  <c r="AD19" i="12"/>
  <c r="AC6" i="12"/>
  <c r="AL8" i="12" s="1"/>
  <c r="Z17" i="7"/>
  <c r="Z15" i="7"/>
  <c r="AV17" i="7"/>
  <c r="BM17" i="7"/>
  <c r="AL2" i="13" l="1"/>
  <c r="AL19" i="13"/>
  <c r="H12" i="13" s="1"/>
  <c r="AD19" i="16"/>
  <c r="AL19" i="16"/>
  <c r="H12" i="16" s="1"/>
  <c r="AL19" i="15"/>
  <c r="H12" i="15" s="1"/>
  <c r="AL2" i="15"/>
  <c r="AL19" i="14"/>
  <c r="H12" i="14" s="1"/>
  <c r="AL2" i="14"/>
  <c r="AD19" i="14"/>
  <c r="AL20" i="13"/>
  <c r="AL20" i="12"/>
  <c r="AE1" i="4"/>
  <c r="AM5" i="4"/>
  <c r="C12" i="5"/>
  <c r="D12" i="5" s="1"/>
  <c r="E12" i="5" s="1"/>
  <c r="F12" i="5" s="1"/>
  <c r="G12" i="5" s="1"/>
  <c r="H12" i="5" s="1"/>
  <c r="I12" i="5" s="1"/>
  <c r="J12" i="5" s="1"/>
  <c r="K12" i="5" s="1"/>
  <c r="L12" i="5" s="1"/>
  <c r="C11" i="5"/>
  <c r="D11" i="5" s="1"/>
  <c r="E11" i="5" s="1"/>
  <c r="F11" i="5" s="1"/>
  <c r="G11" i="5" s="1"/>
  <c r="H11" i="5" s="1"/>
  <c r="I11" i="5" s="1"/>
  <c r="J11" i="5" s="1"/>
  <c r="K11" i="5" s="1"/>
  <c r="L11" i="5" s="1"/>
  <c r="E10" i="5"/>
  <c r="F10" i="5" s="1"/>
  <c r="G10" i="5" s="1"/>
  <c r="H10" i="5" s="1"/>
  <c r="I10" i="5" s="1"/>
  <c r="J10" i="5" s="1"/>
  <c r="K10" i="5" s="1"/>
  <c r="L10" i="5" s="1"/>
  <c r="D10" i="5"/>
  <c r="C10" i="5"/>
  <c r="C9" i="5"/>
  <c r="D9" i="5" s="1"/>
  <c r="E9" i="5" s="1"/>
  <c r="F9" i="5" s="1"/>
  <c r="G9" i="5" s="1"/>
  <c r="H9" i="5" s="1"/>
  <c r="I9" i="5" s="1"/>
  <c r="J9" i="5" s="1"/>
  <c r="K9" i="5" s="1"/>
  <c r="L9" i="5" s="1"/>
  <c r="C8" i="5"/>
  <c r="D8" i="5" s="1"/>
  <c r="E8" i="5" s="1"/>
  <c r="F8" i="5" s="1"/>
  <c r="G8" i="5" s="1"/>
  <c r="H8" i="5" s="1"/>
  <c r="I8" i="5" s="1"/>
  <c r="J8" i="5" s="1"/>
  <c r="K8" i="5" s="1"/>
  <c r="L8" i="5" s="1"/>
  <c r="C7" i="5"/>
  <c r="D7" i="5" s="1"/>
  <c r="E7" i="5" s="1"/>
  <c r="F7" i="5" s="1"/>
  <c r="G7" i="5" s="1"/>
  <c r="H7" i="5" s="1"/>
  <c r="I7" i="5" s="1"/>
  <c r="J7" i="5" s="1"/>
  <c r="K7" i="5" s="1"/>
  <c r="L7" i="5" s="1"/>
  <c r="C6" i="5"/>
  <c r="D6" i="5" s="1"/>
  <c r="E6" i="5" s="1"/>
  <c r="F6" i="5" s="1"/>
  <c r="G6" i="5" s="1"/>
  <c r="H6" i="5" s="1"/>
  <c r="I6" i="5" s="1"/>
  <c r="J6" i="5" s="1"/>
  <c r="K6" i="5" s="1"/>
  <c r="L6" i="5" s="1"/>
  <c r="E5" i="5"/>
  <c r="F5" i="5" s="1"/>
  <c r="G5" i="5" s="1"/>
  <c r="H5" i="5" s="1"/>
  <c r="I5" i="5" s="1"/>
  <c r="J5" i="5" s="1"/>
  <c r="K5" i="5" s="1"/>
  <c r="L5" i="5" s="1"/>
  <c r="D5" i="5"/>
  <c r="C5" i="5"/>
  <c r="E4" i="5"/>
  <c r="F4" i="5" s="1"/>
  <c r="G4" i="5" s="1"/>
  <c r="H4" i="5" s="1"/>
  <c r="I4" i="5" s="1"/>
  <c r="J4" i="5" s="1"/>
  <c r="K4" i="5" s="1"/>
  <c r="L4" i="5" s="1"/>
  <c r="D4" i="5"/>
  <c r="C4" i="5"/>
  <c r="D3" i="5"/>
  <c r="E3" i="5" s="1"/>
  <c r="F3" i="5" s="1"/>
  <c r="G3" i="5" s="1"/>
  <c r="H3" i="5" s="1"/>
  <c r="I3" i="5" s="1"/>
  <c r="J3" i="5" s="1"/>
  <c r="K3" i="5" s="1"/>
  <c r="L3" i="5" s="1"/>
  <c r="C3" i="5"/>
  <c r="B12" i="5"/>
  <c r="B11" i="5"/>
  <c r="B10" i="5"/>
  <c r="B9" i="5"/>
  <c r="B8" i="5"/>
  <c r="B7" i="5"/>
  <c r="B6" i="5"/>
  <c r="B5" i="5"/>
  <c r="B4" i="5"/>
  <c r="B3" i="5"/>
  <c r="Z20" i="7"/>
  <c r="Z19" i="7"/>
  <c r="Z18" i="7"/>
  <c r="Z14" i="7"/>
  <c r="Z13" i="7"/>
  <c r="Z12" i="7"/>
  <c r="AK5" i="7"/>
  <c r="AG9" i="7"/>
  <c r="AC4" i="7"/>
  <c r="AE1" i="11"/>
  <c r="C290" i="10"/>
  <c r="C275" i="10"/>
  <c r="B275" i="10" s="1"/>
  <c r="C242" i="10"/>
  <c r="C230" i="10"/>
  <c r="C182" i="10"/>
  <c r="B182" i="10" s="1"/>
  <c r="C171" i="10"/>
  <c r="B171" i="10" s="1"/>
  <c r="C162" i="10"/>
  <c r="C114" i="10"/>
  <c r="C102" i="10"/>
  <c r="C87" i="10"/>
  <c r="B87" i="10" s="1"/>
  <c r="C54" i="10"/>
  <c r="C43" i="10"/>
  <c r="B43" i="10" s="1"/>
  <c r="C34" i="10"/>
  <c r="AE18" i="10"/>
  <c r="AD18" i="10" s="1"/>
  <c r="C18" i="10" s="1"/>
  <c r="B18" i="10" s="1"/>
  <c r="BG299" i="10"/>
  <c r="AS299" i="10"/>
  <c r="AQ299" i="10"/>
  <c r="AH299" i="10"/>
  <c r="AE299" i="10" s="1"/>
  <c r="AD299" i="10" s="1"/>
  <c r="C299" i="10" s="1"/>
  <c r="BG298" i="10"/>
  <c r="AS298" i="10"/>
  <c r="AQ298" i="10"/>
  <c r="AH298" i="10"/>
  <c r="AE298" i="10" s="1"/>
  <c r="AD298" i="10" s="1"/>
  <c r="C298" i="10" s="1"/>
  <c r="BG297" i="10"/>
  <c r="AS297" i="10"/>
  <c r="AQ297" i="10"/>
  <c r="AH297" i="10"/>
  <c r="AE297" i="10" s="1"/>
  <c r="AD297" i="10" s="1"/>
  <c r="C297" i="10" s="1"/>
  <c r="BG296" i="10"/>
  <c r="AS296" i="10"/>
  <c r="AQ296" i="10"/>
  <c r="AH296" i="10"/>
  <c r="AE296" i="10" s="1"/>
  <c r="AD296" i="10" s="1"/>
  <c r="C296" i="10" s="1"/>
  <c r="BG295" i="10"/>
  <c r="AS295" i="10"/>
  <c r="AQ295" i="10"/>
  <c r="AH295" i="10"/>
  <c r="AE295" i="10"/>
  <c r="AD295" i="10" s="1"/>
  <c r="C295" i="10" s="1"/>
  <c r="BG294" i="10"/>
  <c r="AS294" i="10"/>
  <c r="AQ294" i="10"/>
  <c r="AH294" i="10"/>
  <c r="AE294" i="10" s="1"/>
  <c r="AD294" i="10" s="1"/>
  <c r="C294" i="10" s="1"/>
  <c r="BG293" i="10"/>
  <c r="AS293" i="10"/>
  <c r="AQ293" i="10"/>
  <c r="AH293" i="10"/>
  <c r="AE293" i="10"/>
  <c r="AD293" i="10" s="1"/>
  <c r="C293" i="10" s="1"/>
  <c r="BG292" i="10"/>
  <c r="AS292" i="10"/>
  <c r="AQ292" i="10"/>
  <c r="AH292" i="10"/>
  <c r="AE292" i="10" s="1"/>
  <c r="AD292" i="10" s="1"/>
  <c r="C292" i="10" s="1"/>
  <c r="B292" i="10" s="1"/>
  <c r="BG291" i="10"/>
  <c r="AS291" i="10"/>
  <c r="AQ291" i="10"/>
  <c r="AH291" i="10"/>
  <c r="AE291" i="10" s="1"/>
  <c r="AD291" i="10" s="1"/>
  <c r="C291" i="10" s="1"/>
  <c r="B291" i="10" s="1"/>
  <c r="BG290" i="10"/>
  <c r="AS290" i="10"/>
  <c r="AQ290" i="10"/>
  <c r="AH290" i="10"/>
  <c r="AE290" i="10" s="1"/>
  <c r="AD290" i="10" s="1"/>
  <c r="BG289" i="10"/>
  <c r="AS289" i="10"/>
  <c r="AQ289" i="10"/>
  <c r="AH289" i="10"/>
  <c r="AE289" i="10" s="1"/>
  <c r="AD289" i="10" s="1"/>
  <c r="C289" i="10" s="1"/>
  <c r="BG288" i="10"/>
  <c r="AS288" i="10"/>
  <c r="AQ288" i="10"/>
  <c r="AH288" i="10"/>
  <c r="AE288" i="10" s="1"/>
  <c r="AD288" i="10" s="1"/>
  <c r="C288" i="10" s="1"/>
  <c r="BG287" i="10"/>
  <c r="AS287" i="10"/>
  <c r="AQ287" i="10"/>
  <c r="AH287" i="10"/>
  <c r="AE287" i="10"/>
  <c r="AD287" i="10" s="1"/>
  <c r="C287" i="10" s="1"/>
  <c r="BG286" i="10"/>
  <c r="AS286" i="10"/>
  <c r="AQ286" i="10"/>
  <c r="AH286" i="10"/>
  <c r="AE286" i="10" s="1"/>
  <c r="AD286" i="10" s="1"/>
  <c r="C286" i="10" s="1"/>
  <c r="BG285" i="10"/>
  <c r="AS285" i="10"/>
  <c r="AQ285" i="10"/>
  <c r="AH285" i="10"/>
  <c r="AE285" i="10" s="1"/>
  <c r="AD285" i="10" s="1"/>
  <c r="C285" i="10" s="1"/>
  <c r="BG284" i="10"/>
  <c r="AS284" i="10"/>
  <c r="AQ284" i="10"/>
  <c r="AH284" i="10"/>
  <c r="AE284" i="10" s="1"/>
  <c r="AD284" i="10" s="1"/>
  <c r="C284" i="10" s="1"/>
  <c r="BG283" i="10"/>
  <c r="AS283" i="10"/>
  <c r="AQ283" i="10"/>
  <c r="AH283" i="10"/>
  <c r="AE283" i="10"/>
  <c r="AD283" i="10" s="1"/>
  <c r="C283" i="10" s="1"/>
  <c r="BG282" i="10"/>
  <c r="AS282" i="10"/>
  <c r="AQ282" i="10"/>
  <c r="AH282" i="10"/>
  <c r="AE282" i="10" s="1"/>
  <c r="AD282" i="10" s="1"/>
  <c r="C282" i="10" s="1"/>
  <c r="BG281" i="10"/>
  <c r="AS281" i="10"/>
  <c r="AQ281" i="10"/>
  <c r="AH281" i="10"/>
  <c r="AE281" i="10"/>
  <c r="AD281" i="10" s="1"/>
  <c r="C281" i="10" s="1"/>
  <c r="BG280" i="10"/>
  <c r="AS280" i="10"/>
  <c r="AQ280" i="10"/>
  <c r="AH280" i="10"/>
  <c r="AE280" i="10" s="1"/>
  <c r="AD280" i="10" s="1"/>
  <c r="C280" i="10" s="1"/>
  <c r="BG279" i="10"/>
  <c r="AS279" i="10"/>
  <c r="AQ279" i="10"/>
  <c r="AH279" i="10"/>
  <c r="AE279" i="10" s="1"/>
  <c r="AD279" i="10" s="1"/>
  <c r="C279" i="10" s="1"/>
  <c r="BG278" i="10"/>
  <c r="AS278" i="10"/>
  <c r="AQ278" i="10"/>
  <c r="AH278" i="10"/>
  <c r="AE278" i="10" s="1"/>
  <c r="AD278" i="10" s="1"/>
  <c r="C278" i="10" s="1"/>
  <c r="BG277" i="10"/>
  <c r="AS277" i="10"/>
  <c r="AQ277" i="10"/>
  <c r="AH277" i="10"/>
  <c r="AE277" i="10"/>
  <c r="AD277" i="10"/>
  <c r="C277" i="10" s="1"/>
  <c r="BG276" i="10"/>
  <c r="AS276" i="10"/>
  <c r="AQ276" i="10"/>
  <c r="AH276" i="10"/>
  <c r="AE276" i="10" s="1"/>
  <c r="AD276" i="10" s="1"/>
  <c r="C276" i="10" s="1"/>
  <c r="BG275" i="10"/>
  <c r="AS275" i="10"/>
  <c r="AQ275" i="10"/>
  <c r="AH275" i="10"/>
  <c r="AE275" i="10" s="1"/>
  <c r="AD275" i="10" s="1"/>
  <c r="BG274" i="10"/>
  <c r="AS274" i="10"/>
  <c r="AQ274" i="10"/>
  <c r="AH274" i="10"/>
  <c r="AE274" i="10" s="1"/>
  <c r="AD274" i="10" s="1"/>
  <c r="C274" i="10" s="1"/>
  <c r="BG273" i="10"/>
  <c r="AS273" i="10"/>
  <c r="AQ273" i="10"/>
  <c r="AH273" i="10"/>
  <c r="AE273" i="10" s="1"/>
  <c r="AD273" i="10" s="1"/>
  <c r="C273" i="10" s="1"/>
  <c r="BG272" i="10"/>
  <c r="AS272" i="10"/>
  <c r="AQ272" i="10"/>
  <c r="AH272" i="10"/>
  <c r="AE272" i="10" s="1"/>
  <c r="AD272" i="10" s="1"/>
  <c r="C272" i="10" s="1"/>
  <c r="BG271" i="10"/>
  <c r="AS271" i="10"/>
  <c r="AQ271" i="10"/>
  <c r="AH271" i="10"/>
  <c r="AE271" i="10"/>
  <c r="AD271" i="10" s="1"/>
  <c r="C271" i="10" s="1"/>
  <c r="BG270" i="10"/>
  <c r="AS270" i="10"/>
  <c r="AQ270" i="10"/>
  <c r="AH270" i="10"/>
  <c r="AE270" i="10" s="1"/>
  <c r="AD270" i="10" s="1"/>
  <c r="C270" i="10" s="1"/>
  <c r="BG269" i="10"/>
  <c r="AS269" i="10"/>
  <c r="AQ269" i="10"/>
  <c r="AH269" i="10"/>
  <c r="AE269" i="10" s="1"/>
  <c r="AD269" i="10" s="1"/>
  <c r="C269" i="10" s="1"/>
  <c r="BG268" i="10"/>
  <c r="AS268" i="10"/>
  <c r="AQ268" i="10"/>
  <c r="AH268" i="10"/>
  <c r="AE268" i="10" s="1"/>
  <c r="AD268" i="10" s="1"/>
  <c r="C268" i="10" s="1"/>
  <c r="BG267" i="10"/>
  <c r="AS267" i="10"/>
  <c r="AQ267" i="10"/>
  <c r="AH267" i="10"/>
  <c r="AE267" i="10"/>
  <c r="AD267" i="10" s="1"/>
  <c r="C267" i="10" s="1"/>
  <c r="B267" i="10" s="1"/>
  <c r="BG266" i="10"/>
  <c r="AS266" i="10"/>
  <c r="AQ266" i="10"/>
  <c r="AH266" i="10"/>
  <c r="AE266" i="10" s="1"/>
  <c r="AD266" i="10" s="1"/>
  <c r="C266" i="10" s="1"/>
  <c r="BG265" i="10"/>
  <c r="AS265" i="10"/>
  <c r="AQ265" i="10"/>
  <c r="AH265" i="10"/>
  <c r="AE265" i="10"/>
  <c r="AD265" i="10" s="1"/>
  <c r="C265" i="10" s="1"/>
  <c r="BG264" i="10"/>
  <c r="AS264" i="10"/>
  <c r="AQ264" i="10"/>
  <c r="AH264" i="10"/>
  <c r="AE264" i="10" s="1"/>
  <c r="AD264" i="10" s="1"/>
  <c r="C264" i="10" s="1"/>
  <c r="BG263" i="10"/>
  <c r="AS263" i="10"/>
  <c r="AQ263" i="10"/>
  <c r="AH263" i="10"/>
  <c r="AE263" i="10" s="1"/>
  <c r="AD263" i="10" s="1"/>
  <c r="C263" i="10" s="1"/>
  <c r="B263" i="10" s="1"/>
  <c r="BG262" i="10"/>
  <c r="AS262" i="10"/>
  <c r="AQ262" i="10"/>
  <c r="AH262" i="10"/>
  <c r="AE262" i="10" s="1"/>
  <c r="AD262" i="10" s="1"/>
  <c r="C262" i="10" s="1"/>
  <c r="BG261" i="10"/>
  <c r="AS261" i="10"/>
  <c r="AQ261" i="10"/>
  <c r="AH261" i="10"/>
  <c r="AE261" i="10"/>
  <c r="AD261" i="10"/>
  <c r="C261" i="10" s="1"/>
  <c r="BG260" i="10"/>
  <c r="AS260" i="10"/>
  <c r="AQ260" i="10"/>
  <c r="AH260" i="10"/>
  <c r="AE260" i="10" s="1"/>
  <c r="AD260" i="10" s="1"/>
  <c r="C260" i="10" s="1"/>
  <c r="BG259" i="10"/>
  <c r="AS259" i="10"/>
  <c r="AQ259" i="10"/>
  <c r="AH259" i="10"/>
  <c r="AE259" i="10" s="1"/>
  <c r="AD259" i="10" s="1"/>
  <c r="C259" i="10" s="1"/>
  <c r="BG258" i="10"/>
  <c r="AS258" i="10"/>
  <c r="AQ258" i="10"/>
  <c r="AH258" i="10"/>
  <c r="AE258" i="10" s="1"/>
  <c r="AD258" i="10" s="1"/>
  <c r="C258" i="10" s="1"/>
  <c r="BG257" i="10"/>
  <c r="AS257" i="10"/>
  <c r="AQ257" i="10"/>
  <c r="AH257" i="10"/>
  <c r="AE257" i="10" s="1"/>
  <c r="AD257" i="10" s="1"/>
  <c r="C257" i="10" s="1"/>
  <c r="BG256" i="10"/>
  <c r="AS256" i="10"/>
  <c r="AQ256" i="10"/>
  <c r="AH256" i="10"/>
  <c r="AE256" i="10" s="1"/>
  <c r="AD256" i="10" s="1"/>
  <c r="C256" i="10" s="1"/>
  <c r="BG255" i="10"/>
  <c r="AS255" i="10"/>
  <c r="AQ255" i="10"/>
  <c r="AH255" i="10"/>
  <c r="AE255" i="10"/>
  <c r="AD255" i="10" s="1"/>
  <c r="C255" i="10" s="1"/>
  <c r="B255" i="10" s="1"/>
  <c r="BG254" i="10"/>
  <c r="AS254" i="10"/>
  <c r="AQ254" i="10"/>
  <c r="AH254" i="10"/>
  <c r="AE254" i="10" s="1"/>
  <c r="AD254" i="10" s="1"/>
  <c r="C254" i="10" s="1"/>
  <c r="BG253" i="10"/>
  <c r="AS253" i="10"/>
  <c r="AQ253" i="10"/>
  <c r="AH253" i="10"/>
  <c r="AE253" i="10" s="1"/>
  <c r="AD253" i="10" s="1"/>
  <c r="C253" i="10" s="1"/>
  <c r="BG252" i="10"/>
  <c r="AS252" i="10"/>
  <c r="AQ252" i="10"/>
  <c r="AH252" i="10"/>
  <c r="AE252" i="10" s="1"/>
  <c r="AD252" i="10" s="1"/>
  <c r="C252" i="10" s="1"/>
  <c r="BG251" i="10"/>
  <c r="AS251" i="10"/>
  <c r="AQ251" i="10"/>
  <c r="AH251" i="10"/>
  <c r="AE251" i="10"/>
  <c r="AD251" i="10" s="1"/>
  <c r="C251" i="10" s="1"/>
  <c r="BG250" i="10"/>
  <c r="AS250" i="10"/>
  <c r="AQ250" i="10"/>
  <c r="AH250" i="10"/>
  <c r="AE250" i="10" s="1"/>
  <c r="AD250" i="10" s="1"/>
  <c r="C250" i="10" s="1"/>
  <c r="BG249" i="10"/>
  <c r="AS249" i="10"/>
  <c r="AQ249" i="10"/>
  <c r="AH249" i="10"/>
  <c r="AE249" i="10"/>
  <c r="AD249" i="10" s="1"/>
  <c r="C249" i="10" s="1"/>
  <c r="BG248" i="10"/>
  <c r="AS248" i="10"/>
  <c r="AQ248" i="10"/>
  <c r="AH248" i="10"/>
  <c r="AE248" i="10" s="1"/>
  <c r="AD248" i="10" s="1"/>
  <c r="C248" i="10" s="1"/>
  <c r="BG247" i="10"/>
  <c r="AS247" i="10"/>
  <c r="AQ247" i="10"/>
  <c r="AH247" i="10"/>
  <c r="AE247" i="10" s="1"/>
  <c r="AD247" i="10" s="1"/>
  <c r="C247" i="10" s="1"/>
  <c r="BG246" i="10"/>
  <c r="AS246" i="10"/>
  <c r="AQ246" i="10"/>
  <c r="AH246" i="10"/>
  <c r="AE246" i="10" s="1"/>
  <c r="AD246" i="10" s="1"/>
  <c r="C246" i="10" s="1"/>
  <c r="B246" i="10" s="1"/>
  <c r="BG245" i="10"/>
  <c r="AS245" i="10"/>
  <c r="AQ245" i="10"/>
  <c r="AH245" i="10"/>
  <c r="AE245" i="10"/>
  <c r="AD245" i="10"/>
  <c r="C245" i="10" s="1"/>
  <c r="BG244" i="10"/>
  <c r="AS244" i="10"/>
  <c r="AQ244" i="10"/>
  <c r="AH244" i="10"/>
  <c r="AE244" i="10" s="1"/>
  <c r="AD244" i="10" s="1"/>
  <c r="C244" i="10" s="1"/>
  <c r="BG243" i="10"/>
  <c r="AS243" i="10"/>
  <c r="AQ243" i="10"/>
  <c r="AH243" i="10"/>
  <c r="AE243" i="10" s="1"/>
  <c r="AD243" i="10" s="1"/>
  <c r="C243" i="10" s="1"/>
  <c r="B243" i="10" s="1"/>
  <c r="BG242" i="10"/>
  <c r="AS242" i="10"/>
  <c r="AQ242" i="10"/>
  <c r="AH242" i="10"/>
  <c r="AE242" i="10" s="1"/>
  <c r="AD242" i="10" s="1"/>
  <c r="BG241" i="10"/>
  <c r="AS241" i="10"/>
  <c r="AQ241" i="10"/>
  <c r="AH241" i="10"/>
  <c r="AE241" i="10" s="1"/>
  <c r="AD241" i="10" s="1"/>
  <c r="C241" i="10" s="1"/>
  <c r="BG240" i="10"/>
  <c r="AS240" i="10"/>
  <c r="AQ240" i="10"/>
  <c r="AH240" i="10"/>
  <c r="AE240" i="10" s="1"/>
  <c r="AD240" i="10" s="1"/>
  <c r="C240" i="10" s="1"/>
  <c r="BG239" i="10"/>
  <c r="AS239" i="10"/>
  <c r="AQ239" i="10"/>
  <c r="AH239" i="10"/>
  <c r="AE239" i="10"/>
  <c r="AD239" i="10" s="1"/>
  <c r="C239" i="10" s="1"/>
  <c r="BG238" i="10"/>
  <c r="AS238" i="10"/>
  <c r="AQ238" i="10"/>
  <c r="AH238" i="10"/>
  <c r="AE238" i="10" s="1"/>
  <c r="AD238" i="10" s="1"/>
  <c r="C238" i="10" s="1"/>
  <c r="BG237" i="10"/>
  <c r="AS237" i="10"/>
  <c r="AQ237" i="10"/>
  <c r="AH237" i="10"/>
  <c r="AE237" i="10" s="1"/>
  <c r="AD237" i="10" s="1"/>
  <c r="C237" i="10" s="1"/>
  <c r="BG236" i="10"/>
  <c r="AS236" i="10"/>
  <c r="AQ236" i="10"/>
  <c r="AH236" i="10"/>
  <c r="AE236" i="10" s="1"/>
  <c r="AD236" i="10" s="1"/>
  <c r="C236" i="10" s="1"/>
  <c r="BG235" i="10"/>
  <c r="AS235" i="10"/>
  <c r="AQ235" i="10"/>
  <c r="AH235" i="10"/>
  <c r="AE235" i="10"/>
  <c r="AD235" i="10" s="1"/>
  <c r="C235" i="10" s="1"/>
  <c r="B235" i="10" s="1"/>
  <c r="BG234" i="10"/>
  <c r="AS234" i="10"/>
  <c r="AQ234" i="10"/>
  <c r="AH234" i="10"/>
  <c r="AE234" i="10" s="1"/>
  <c r="AD234" i="10" s="1"/>
  <c r="C234" i="10" s="1"/>
  <c r="BG233" i="10"/>
  <c r="AS233" i="10"/>
  <c r="AQ233" i="10"/>
  <c r="AH233" i="10"/>
  <c r="AE233" i="10"/>
  <c r="AD233" i="10" s="1"/>
  <c r="C233" i="10" s="1"/>
  <c r="BG232" i="10"/>
  <c r="AS232" i="10"/>
  <c r="AQ232" i="10"/>
  <c r="AH232" i="10"/>
  <c r="AE232" i="10" s="1"/>
  <c r="AD232" i="10" s="1"/>
  <c r="C232" i="10" s="1"/>
  <c r="BG231" i="10"/>
  <c r="AS231" i="10"/>
  <c r="AQ231" i="10"/>
  <c r="AH231" i="10"/>
  <c r="AE231" i="10" s="1"/>
  <c r="AD231" i="10" s="1"/>
  <c r="C231" i="10" s="1"/>
  <c r="BG230" i="10"/>
  <c r="AS230" i="10"/>
  <c r="AQ230" i="10"/>
  <c r="AH230" i="10"/>
  <c r="AE230" i="10" s="1"/>
  <c r="AD230" i="10" s="1"/>
  <c r="BG229" i="10"/>
  <c r="AS229" i="10"/>
  <c r="AQ229" i="10"/>
  <c r="AH229" i="10"/>
  <c r="AE229" i="10"/>
  <c r="AD229" i="10"/>
  <c r="C229" i="10" s="1"/>
  <c r="BG228" i="10"/>
  <c r="AS228" i="10"/>
  <c r="AQ228" i="10"/>
  <c r="AH228" i="10"/>
  <c r="AE228" i="10" s="1"/>
  <c r="AD228" i="10" s="1"/>
  <c r="C228" i="10" s="1"/>
  <c r="BG227" i="10"/>
  <c r="AS227" i="10"/>
  <c r="AQ227" i="10"/>
  <c r="AH227" i="10"/>
  <c r="AE227" i="10" s="1"/>
  <c r="AD227" i="10" s="1"/>
  <c r="C227" i="10" s="1"/>
  <c r="B227" i="10" s="1"/>
  <c r="BG226" i="10"/>
  <c r="AS226" i="10"/>
  <c r="AQ226" i="10"/>
  <c r="AH226" i="10"/>
  <c r="AE226" i="10" s="1"/>
  <c r="AD226" i="10" s="1"/>
  <c r="C226" i="10" s="1"/>
  <c r="BG225" i="10"/>
  <c r="AS225" i="10"/>
  <c r="AQ225" i="10"/>
  <c r="AH225" i="10"/>
  <c r="AE225" i="10" s="1"/>
  <c r="AD225" i="10" s="1"/>
  <c r="C225" i="10" s="1"/>
  <c r="BG224" i="10"/>
  <c r="AS224" i="10"/>
  <c r="AQ224" i="10"/>
  <c r="AH224" i="10"/>
  <c r="AE224" i="10" s="1"/>
  <c r="AD224" i="10" s="1"/>
  <c r="C224" i="10" s="1"/>
  <c r="BG223" i="10"/>
  <c r="AS223" i="10"/>
  <c r="AQ223" i="10"/>
  <c r="AH223" i="10"/>
  <c r="AE223" i="10"/>
  <c r="AD223" i="10" s="1"/>
  <c r="C223" i="10" s="1"/>
  <c r="BG222" i="10"/>
  <c r="AS222" i="10"/>
  <c r="AQ222" i="10"/>
  <c r="AH222" i="10"/>
  <c r="AE222" i="10" s="1"/>
  <c r="AD222" i="10" s="1"/>
  <c r="C222" i="10" s="1"/>
  <c r="BG221" i="10"/>
  <c r="AS221" i="10"/>
  <c r="AQ221" i="10"/>
  <c r="AH221" i="10"/>
  <c r="AE221" i="10" s="1"/>
  <c r="AD221" i="10" s="1"/>
  <c r="C221" i="10" s="1"/>
  <c r="BG220" i="10"/>
  <c r="AS220" i="10"/>
  <c r="AQ220" i="10"/>
  <c r="AH220" i="10"/>
  <c r="AE220" i="10" s="1"/>
  <c r="AD220" i="10" s="1"/>
  <c r="C220" i="10" s="1"/>
  <c r="BG219" i="10"/>
  <c r="AS219" i="10"/>
  <c r="AQ219" i="10"/>
  <c r="AH219" i="10"/>
  <c r="AE219" i="10"/>
  <c r="AD219" i="10" s="1"/>
  <c r="C219" i="10" s="1"/>
  <c r="BG218" i="10"/>
  <c r="AS218" i="10"/>
  <c r="AQ218" i="10"/>
  <c r="AH218" i="10"/>
  <c r="AE218" i="10" s="1"/>
  <c r="AD218" i="10" s="1"/>
  <c r="C218" i="10" s="1"/>
  <c r="BG217" i="10"/>
  <c r="AS217" i="10"/>
  <c r="AQ217" i="10"/>
  <c r="AH217" i="10"/>
  <c r="AE217" i="10"/>
  <c r="AD217" i="10" s="1"/>
  <c r="C217" i="10" s="1"/>
  <c r="BG216" i="10"/>
  <c r="AS216" i="10"/>
  <c r="AQ216" i="10"/>
  <c r="AH216" i="10"/>
  <c r="AE216" i="10" s="1"/>
  <c r="AD216" i="10" s="1"/>
  <c r="C216" i="10" s="1"/>
  <c r="BG215" i="10"/>
  <c r="AS215" i="10"/>
  <c r="AQ215" i="10"/>
  <c r="AH215" i="10"/>
  <c r="AE215" i="10" s="1"/>
  <c r="AD215" i="10" s="1"/>
  <c r="C215" i="10" s="1"/>
  <c r="B215" i="10" s="1"/>
  <c r="BG214" i="10"/>
  <c r="AS214" i="10"/>
  <c r="AQ214" i="10"/>
  <c r="AH214" i="10"/>
  <c r="AE214" i="10" s="1"/>
  <c r="AD214" i="10" s="1"/>
  <c r="C214" i="10" s="1"/>
  <c r="B214" i="10" s="1"/>
  <c r="BG213" i="10"/>
  <c r="AS213" i="10"/>
  <c r="AQ213" i="10"/>
  <c r="AH213" i="10"/>
  <c r="AE213" i="10"/>
  <c r="AD213" i="10"/>
  <c r="C213" i="10" s="1"/>
  <c r="BG212" i="10"/>
  <c r="AS212" i="10"/>
  <c r="AQ212" i="10"/>
  <c r="AH212" i="10"/>
  <c r="AE212" i="10" s="1"/>
  <c r="AD212" i="10" s="1"/>
  <c r="C212" i="10" s="1"/>
  <c r="BG211" i="10"/>
  <c r="AS211" i="10"/>
  <c r="AQ211" i="10"/>
  <c r="AH211" i="10"/>
  <c r="AE211" i="10" s="1"/>
  <c r="AD211" i="10" s="1"/>
  <c r="C211" i="10" s="1"/>
  <c r="BG210" i="10"/>
  <c r="AS210" i="10"/>
  <c r="AQ210" i="10"/>
  <c r="AH210" i="10"/>
  <c r="AE210" i="10" s="1"/>
  <c r="AD210" i="10" s="1"/>
  <c r="C210" i="10" s="1"/>
  <c r="BG209" i="10"/>
  <c r="AS209" i="10"/>
  <c r="AQ209" i="10"/>
  <c r="AH209" i="10"/>
  <c r="AE209" i="10" s="1"/>
  <c r="AD209" i="10" s="1"/>
  <c r="C209" i="10" s="1"/>
  <c r="BG208" i="10"/>
  <c r="AS208" i="10"/>
  <c r="AQ208" i="10"/>
  <c r="AH208" i="10"/>
  <c r="AE208" i="10" s="1"/>
  <c r="AD208" i="10" s="1"/>
  <c r="C208" i="10" s="1"/>
  <c r="BG207" i="10"/>
  <c r="AS207" i="10"/>
  <c r="AQ207" i="10"/>
  <c r="AH207" i="10"/>
  <c r="AE207" i="10"/>
  <c r="AD207" i="10" s="1"/>
  <c r="C207" i="10" s="1"/>
  <c r="BG206" i="10"/>
  <c r="AS206" i="10"/>
  <c r="AQ206" i="10"/>
  <c r="AH206" i="10"/>
  <c r="AE206" i="10" s="1"/>
  <c r="AD206" i="10" s="1"/>
  <c r="C206" i="10" s="1"/>
  <c r="BG205" i="10"/>
  <c r="AS205" i="10"/>
  <c r="AQ205" i="10"/>
  <c r="AH205" i="10"/>
  <c r="AE205" i="10" s="1"/>
  <c r="AD205" i="10" s="1"/>
  <c r="C205" i="10" s="1"/>
  <c r="B205" i="10" s="1"/>
  <c r="BG204" i="10"/>
  <c r="AS204" i="10"/>
  <c r="AQ204" i="10"/>
  <c r="AH204" i="10"/>
  <c r="AE204" i="10" s="1"/>
  <c r="AD204" i="10" s="1"/>
  <c r="C204" i="10" s="1"/>
  <c r="BG203" i="10"/>
  <c r="AS203" i="10"/>
  <c r="AQ203" i="10"/>
  <c r="AH203" i="10"/>
  <c r="AE203" i="10"/>
  <c r="AD203" i="10" s="1"/>
  <c r="C203" i="10" s="1"/>
  <c r="B203" i="10" s="1"/>
  <c r="BG202" i="10"/>
  <c r="AS202" i="10"/>
  <c r="AQ202" i="10"/>
  <c r="AH202" i="10"/>
  <c r="AE202" i="10" s="1"/>
  <c r="AD202" i="10" s="1"/>
  <c r="C202" i="10" s="1"/>
  <c r="BG201" i="10"/>
  <c r="AS201" i="10"/>
  <c r="AQ201" i="10"/>
  <c r="AH201" i="10"/>
  <c r="AE201" i="10"/>
  <c r="AD201" i="10" s="1"/>
  <c r="C201" i="10" s="1"/>
  <c r="BG200" i="10"/>
  <c r="AS200" i="10"/>
  <c r="AQ200" i="10"/>
  <c r="AH200" i="10"/>
  <c r="AE200" i="10" s="1"/>
  <c r="AD200" i="10" s="1"/>
  <c r="C200" i="10" s="1"/>
  <c r="BG199" i="10"/>
  <c r="AS199" i="10"/>
  <c r="AQ199" i="10"/>
  <c r="AH199" i="10"/>
  <c r="AE199" i="10" s="1"/>
  <c r="AD199" i="10" s="1"/>
  <c r="C199" i="10" s="1"/>
  <c r="B199" i="10" s="1"/>
  <c r="BG198" i="10"/>
  <c r="AS198" i="10"/>
  <c r="AQ198" i="10"/>
  <c r="AH198" i="10"/>
  <c r="AE198" i="10" s="1"/>
  <c r="AD198" i="10" s="1"/>
  <c r="C198" i="10" s="1"/>
  <c r="BG197" i="10"/>
  <c r="AS197" i="10"/>
  <c r="AQ197" i="10"/>
  <c r="AH197" i="10"/>
  <c r="AE197" i="10"/>
  <c r="AD197" i="10"/>
  <c r="C197" i="10" s="1"/>
  <c r="BG196" i="10"/>
  <c r="AS196" i="10"/>
  <c r="AQ196" i="10"/>
  <c r="AH196" i="10"/>
  <c r="AE196" i="10" s="1"/>
  <c r="AD196" i="10" s="1"/>
  <c r="C196" i="10" s="1"/>
  <c r="BG195" i="10"/>
  <c r="AS195" i="10"/>
  <c r="AQ195" i="10"/>
  <c r="AH195" i="10"/>
  <c r="AE195" i="10" s="1"/>
  <c r="AD195" i="10" s="1"/>
  <c r="C195" i="10" s="1"/>
  <c r="B195" i="10" s="1"/>
  <c r="BG194" i="10"/>
  <c r="AS194" i="10"/>
  <c r="AQ194" i="10"/>
  <c r="AH194" i="10"/>
  <c r="AE194" i="10" s="1"/>
  <c r="AD194" i="10" s="1"/>
  <c r="C194" i="10" s="1"/>
  <c r="BG193" i="10"/>
  <c r="AS193" i="10"/>
  <c r="AQ193" i="10"/>
  <c r="AH193" i="10"/>
  <c r="AE193" i="10" s="1"/>
  <c r="AD193" i="10" s="1"/>
  <c r="C193" i="10" s="1"/>
  <c r="BG192" i="10"/>
  <c r="AS192" i="10"/>
  <c r="AQ192" i="10"/>
  <c r="AH192" i="10"/>
  <c r="AE192" i="10" s="1"/>
  <c r="AD192" i="10" s="1"/>
  <c r="C192" i="10" s="1"/>
  <c r="BG191" i="10"/>
  <c r="AS191" i="10"/>
  <c r="AQ191" i="10"/>
  <c r="AH191" i="10"/>
  <c r="AE191" i="10"/>
  <c r="AD191" i="10" s="1"/>
  <c r="C191" i="10" s="1"/>
  <c r="BG190" i="10"/>
  <c r="AS190" i="10"/>
  <c r="AQ190" i="10"/>
  <c r="AH190" i="10"/>
  <c r="AE190" i="10" s="1"/>
  <c r="AD190" i="10" s="1"/>
  <c r="C190" i="10" s="1"/>
  <c r="BG189" i="10"/>
  <c r="AS189" i="10"/>
  <c r="AQ189" i="10"/>
  <c r="AH189" i="10"/>
  <c r="AE189" i="10" s="1"/>
  <c r="AD189" i="10" s="1"/>
  <c r="C189" i="10" s="1"/>
  <c r="B189" i="10" s="1"/>
  <c r="BG188" i="10"/>
  <c r="AS188" i="10"/>
  <c r="AQ188" i="10"/>
  <c r="AH188" i="10"/>
  <c r="AE188" i="10" s="1"/>
  <c r="AD188" i="10" s="1"/>
  <c r="C188" i="10" s="1"/>
  <c r="BG187" i="10"/>
  <c r="AS187" i="10"/>
  <c r="AQ187" i="10"/>
  <c r="AH187" i="10"/>
  <c r="AE187" i="10"/>
  <c r="AD187" i="10" s="1"/>
  <c r="C187" i="10" s="1"/>
  <c r="BG186" i="10"/>
  <c r="AS186" i="10"/>
  <c r="AQ186" i="10"/>
  <c r="AH186" i="10"/>
  <c r="AE186" i="10" s="1"/>
  <c r="AD186" i="10" s="1"/>
  <c r="C186" i="10" s="1"/>
  <c r="BG185" i="10"/>
  <c r="AS185" i="10"/>
  <c r="AQ185" i="10"/>
  <c r="AH185" i="10"/>
  <c r="AE185" i="10"/>
  <c r="AD185" i="10" s="1"/>
  <c r="C185" i="10" s="1"/>
  <c r="BG184" i="10"/>
  <c r="AS184" i="10"/>
  <c r="AQ184" i="10"/>
  <c r="AH184" i="10"/>
  <c r="AE184" i="10" s="1"/>
  <c r="AD184" i="10" s="1"/>
  <c r="C184" i="10" s="1"/>
  <c r="BG183" i="10"/>
  <c r="AS183" i="10"/>
  <c r="AQ183" i="10"/>
  <c r="AH183" i="10"/>
  <c r="AE183" i="10" s="1"/>
  <c r="AD183" i="10" s="1"/>
  <c r="C183" i="10" s="1"/>
  <c r="BG182" i="10"/>
  <c r="AS182" i="10"/>
  <c r="AQ182" i="10"/>
  <c r="AH182" i="10"/>
  <c r="AE182" i="10" s="1"/>
  <c r="AD182" i="10" s="1"/>
  <c r="BG181" i="10"/>
  <c r="AS181" i="10"/>
  <c r="AQ181" i="10"/>
  <c r="AH181" i="10"/>
  <c r="AE181" i="10"/>
  <c r="AD181" i="10"/>
  <c r="C181" i="10" s="1"/>
  <c r="BG180" i="10"/>
  <c r="AS180" i="10"/>
  <c r="AQ180" i="10"/>
  <c r="AH180" i="10"/>
  <c r="AE180" i="10" s="1"/>
  <c r="AD180" i="10" s="1"/>
  <c r="C180" i="10" s="1"/>
  <c r="BG179" i="10"/>
  <c r="AS179" i="10"/>
  <c r="AQ179" i="10"/>
  <c r="AH179" i="10"/>
  <c r="AE179" i="10" s="1"/>
  <c r="AD179" i="10" s="1"/>
  <c r="C179" i="10" s="1"/>
  <c r="BG178" i="10"/>
  <c r="AS178" i="10"/>
  <c r="AQ178" i="10"/>
  <c r="AH178" i="10"/>
  <c r="AE178" i="10" s="1"/>
  <c r="AD178" i="10" s="1"/>
  <c r="C178" i="10" s="1"/>
  <c r="BG177" i="10"/>
  <c r="AS177" i="10"/>
  <c r="AQ177" i="10"/>
  <c r="AH177" i="10"/>
  <c r="AE177" i="10" s="1"/>
  <c r="AD177" i="10" s="1"/>
  <c r="C177" i="10" s="1"/>
  <c r="BG176" i="10"/>
  <c r="AS176" i="10"/>
  <c r="AQ176" i="10"/>
  <c r="AH176" i="10"/>
  <c r="AE176" i="10" s="1"/>
  <c r="AD176" i="10" s="1"/>
  <c r="C176" i="10" s="1"/>
  <c r="BG175" i="10"/>
  <c r="AS175" i="10"/>
  <c r="AQ175" i="10"/>
  <c r="AH175" i="10"/>
  <c r="AE175" i="10"/>
  <c r="AD175" i="10" s="1"/>
  <c r="C175" i="10" s="1"/>
  <c r="BG174" i="10"/>
  <c r="AS174" i="10"/>
  <c r="AQ174" i="10"/>
  <c r="AH174" i="10"/>
  <c r="AE174" i="10" s="1"/>
  <c r="AD174" i="10" s="1"/>
  <c r="C174" i="10" s="1"/>
  <c r="BG173" i="10"/>
  <c r="AS173" i="10"/>
  <c r="AQ173" i="10"/>
  <c r="AH173" i="10"/>
  <c r="AE173" i="10" s="1"/>
  <c r="AD173" i="10" s="1"/>
  <c r="C173" i="10" s="1"/>
  <c r="BG172" i="10"/>
  <c r="AS172" i="10"/>
  <c r="AQ172" i="10"/>
  <c r="AH172" i="10"/>
  <c r="AE172" i="10" s="1"/>
  <c r="AD172" i="10" s="1"/>
  <c r="C172" i="10" s="1"/>
  <c r="BG171" i="10"/>
  <c r="AS171" i="10"/>
  <c r="AQ171" i="10"/>
  <c r="AH171" i="10"/>
  <c r="AE171" i="10"/>
  <c r="AD171" i="10" s="1"/>
  <c r="BG170" i="10"/>
  <c r="AS170" i="10"/>
  <c r="AQ170" i="10"/>
  <c r="AH170" i="10"/>
  <c r="AE170" i="10" s="1"/>
  <c r="AD170" i="10" s="1"/>
  <c r="C170" i="10" s="1"/>
  <c r="BG169" i="10"/>
  <c r="AS169" i="10"/>
  <c r="AQ169" i="10"/>
  <c r="AH169" i="10"/>
  <c r="AE169" i="10"/>
  <c r="AD169" i="10" s="1"/>
  <c r="C169" i="10" s="1"/>
  <c r="BG168" i="10"/>
  <c r="AS168" i="10"/>
  <c r="AQ168" i="10"/>
  <c r="AH168" i="10"/>
  <c r="AE168" i="10" s="1"/>
  <c r="AD168" i="10" s="1"/>
  <c r="C168" i="10" s="1"/>
  <c r="BG167" i="10"/>
  <c r="AS167" i="10"/>
  <c r="AQ167" i="10"/>
  <c r="AH167" i="10"/>
  <c r="AE167" i="10" s="1"/>
  <c r="AD167" i="10" s="1"/>
  <c r="C167" i="10" s="1"/>
  <c r="BG166" i="10"/>
  <c r="AS166" i="10"/>
  <c r="AQ166" i="10"/>
  <c r="AH166" i="10"/>
  <c r="AE166" i="10" s="1"/>
  <c r="AD166" i="10" s="1"/>
  <c r="C166" i="10" s="1"/>
  <c r="BG165" i="10"/>
  <c r="AS165" i="10"/>
  <c r="AQ165" i="10"/>
  <c r="AH165" i="10"/>
  <c r="AE165" i="10"/>
  <c r="AD165" i="10"/>
  <c r="C165" i="10" s="1"/>
  <c r="BG164" i="10"/>
  <c r="AS164" i="10"/>
  <c r="AQ164" i="10"/>
  <c r="AH164" i="10"/>
  <c r="AE164" i="10" s="1"/>
  <c r="AD164" i="10" s="1"/>
  <c r="C164" i="10" s="1"/>
  <c r="B164" i="10" s="1"/>
  <c r="BG163" i="10"/>
  <c r="AS163" i="10"/>
  <c r="AQ163" i="10"/>
  <c r="AH163" i="10"/>
  <c r="AE163" i="10" s="1"/>
  <c r="AD163" i="10" s="1"/>
  <c r="C163" i="10" s="1"/>
  <c r="B163" i="10" s="1"/>
  <c r="BG162" i="10"/>
  <c r="AS162" i="10"/>
  <c r="AQ162" i="10"/>
  <c r="AH162" i="10"/>
  <c r="AE162" i="10" s="1"/>
  <c r="AD162" i="10" s="1"/>
  <c r="BG161" i="10"/>
  <c r="AS161" i="10"/>
  <c r="AQ161" i="10"/>
  <c r="AH161" i="10"/>
  <c r="AE161" i="10" s="1"/>
  <c r="AD161" i="10" s="1"/>
  <c r="C161" i="10" s="1"/>
  <c r="BG160" i="10"/>
  <c r="AS160" i="10"/>
  <c r="AQ160" i="10"/>
  <c r="AH160" i="10"/>
  <c r="AE160" i="10" s="1"/>
  <c r="AD160" i="10" s="1"/>
  <c r="C160" i="10" s="1"/>
  <c r="BG159" i="10"/>
  <c r="AS159" i="10"/>
  <c r="AQ159" i="10"/>
  <c r="AH159" i="10"/>
  <c r="AE159" i="10"/>
  <c r="AD159" i="10" s="1"/>
  <c r="C159" i="10" s="1"/>
  <c r="BG158" i="10"/>
  <c r="AS158" i="10"/>
  <c r="AQ158" i="10"/>
  <c r="AH158" i="10"/>
  <c r="AE158" i="10" s="1"/>
  <c r="AD158" i="10" s="1"/>
  <c r="C158" i="10" s="1"/>
  <c r="BG157" i="10"/>
  <c r="AS157" i="10"/>
  <c r="AQ157" i="10"/>
  <c r="AH157" i="10"/>
  <c r="AE157" i="10" s="1"/>
  <c r="AD157" i="10" s="1"/>
  <c r="C157" i="10" s="1"/>
  <c r="BG156" i="10"/>
  <c r="AS156" i="10"/>
  <c r="AQ156" i="10"/>
  <c r="AH156" i="10"/>
  <c r="AE156" i="10" s="1"/>
  <c r="AD156" i="10" s="1"/>
  <c r="C156" i="10" s="1"/>
  <c r="BG155" i="10"/>
  <c r="AS155" i="10"/>
  <c r="AQ155" i="10"/>
  <c r="AH155" i="10"/>
  <c r="AE155" i="10"/>
  <c r="AD155" i="10" s="1"/>
  <c r="C155" i="10" s="1"/>
  <c r="BG154" i="10"/>
  <c r="AS154" i="10"/>
  <c r="AQ154" i="10"/>
  <c r="AH154" i="10"/>
  <c r="AE154" i="10" s="1"/>
  <c r="AD154" i="10" s="1"/>
  <c r="C154" i="10" s="1"/>
  <c r="BG153" i="10"/>
  <c r="AS153" i="10"/>
  <c r="AQ153" i="10"/>
  <c r="AH153" i="10"/>
  <c r="AE153" i="10"/>
  <c r="AD153" i="10" s="1"/>
  <c r="C153" i="10" s="1"/>
  <c r="BG152" i="10"/>
  <c r="AS152" i="10"/>
  <c r="AQ152" i="10"/>
  <c r="AH152" i="10"/>
  <c r="AE152" i="10" s="1"/>
  <c r="AD152" i="10" s="1"/>
  <c r="C152" i="10" s="1"/>
  <c r="BG151" i="10"/>
  <c r="AS151" i="10"/>
  <c r="AQ151" i="10"/>
  <c r="AH151" i="10"/>
  <c r="AE151" i="10" s="1"/>
  <c r="AD151" i="10" s="1"/>
  <c r="C151" i="10" s="1"/>
  <c r="BG150" i="10"/>
  <c r="AS150" i="10"/>
  <c r="AQ150" i="10"/>
  <c r="AH150" i="10"/>
  <c r="AE150" i="10" s="1"/>
  <c r="AD150" i="10" s="1"/>
  <c r="C150" i="10" s="1"/>
  <c r="B150" i="10" s="1"/>
  <c r="BG149" i="10"/>
  <c r="AS149" i="10"/>
  <c r="AQ149" i="10"/>
  <c r="AH149" i="10"/>
  <c r="AE149" i="10"/>
  <c r="AD149" i="10"/>
  <c r="C149" i="10" s="1"/>
  <c r="BG148" i="10"/>
  <c r="AS148" i="10"/>
  <c r="AQ148" i="10"/>
  <c r="AH148" i="10"/>
  <c r="AE148" i="10" s="1"/>
  <c r="AD148" i="10" s="1"/>
  <c r="C148" i="10" s="1"/>
  <c r="BG147" i="10"/>
  <c r="AS147" i="10"/>
  <c r="AQ147" i="10"/>
  <c r="AH147" i="10"/>
  <c r="AE147" i="10" s="1"/>
  <c r="AD147" i="10" s="1"/>
  <c r="C147" i="10" s="1"/>
  <c r="B147" i="10" s="1"/>
  <c r="BG146" i="10"/>
  <c r="AS146" i="10"/>
  <c r="AQ146" i="10"/>
  <c r="AH146" i="10"/>
  <c r="AE146" i="10" s="1"/>
  <c r="AD146" i="10" s="1"/>
  <c r="C146" i="10" s="1"/>
  <c r="BG145" i="10"/>
  <c r="AS145" i="10"/>
  <c r="AQ145" i="10"/>
  <c r="AH145" i="10"/>
  <c r="AE145" i="10" s="1"/>
  <c r="AD145" i="10" s="1"/>
  <c r="C145" i="10" s="1"/>
  <c r="BG144" i="10"/>
  <c r="AS144" i="10"/>
  <c r="AQ144" i="10"/>
  <c r="AH144" i="10"/>
  <c r="AE144" i="10" s="1"/>
  <c r="AD144" i="10" s="1"/>
  <c r="C144" i="10" s="1"/>
  <c r="BG143" i="10"/>
  <c r="AS143" i="10"/>
  <c r="AQ143" i="10"/>
  <c r="AH143" i="10"/>
  <c r="AE143" i="10"/>
  <c r="AD143" i="10" s="1"/>
  <c r="C143" i="10" s="1"/>
  <c r="BG142" i="10"/>
  <c r="AS142" i="10"/>
  <c r="AQ142" i="10"/>
  <c r="AH142" i="10"/>
  <c r="AE142" i="10" s="1"/>
  <c r="AD142" i="10" s="1"/>
  <c r="C142" i="10" s="1"/>
  <c r="BG141" i="10"/>
  <c r="AS141" i="10"/>
  <c r="AQ141" i="10"/>
  <c r="AH141" i="10"/>
  <c r="AE141" i="10" s="1"/>
  <c r="AD141" i="10" s="1"/>
  <c r="C141" i="10" s="1"/>
  <c r="BG140" i="10"/>
  <c r="AS140" i="10"/>
  <c r="AQ140" i="10"/>
  <c r="AH140" i="10"/>
  <c r="AE140" i="10" s="1"/>
  <c r="AD140" i="10" s="1"/>
  <c r="C140" i="10" s="1"/>
  <c r="BG139" i="10"/>
  <c r="AS139" i="10"/>
  <c r="AQ139" i="10"/>
  <c r="AH139" i="10"/>
  <c r="AE139" i="10"/>
  <c r="AD139" i="10" s="1"/>
  <c r="C139" i="10" s="1"/>
  <c r="B139" i="10" s="1"/>
  <c r="BG138" i="10"/>
  <c r="AS138" i="10"/>
  <c r="AQ138" i="10"/>
  <c r="AH138" i="10"/>
  <c r="AE138" i="10" s="1"/>
  <c r="AD138" i="10" s="1"/>
  <c r="C138" i="10" s="1"/>
  <c r="BG137" i="10"/>
  <c r="AS137" i="10"/>
  <c r="AQ137" i="10"/>
  <c r="AH137" i="10"/>
  <c r="AE137" i="10"/>
  <c r="AD137" i="10" s="1"/>
  <c r="C137" i="10" s="1"/>
  <c r="BG136" i="10"/>
  <c r="AS136" i="10"/>
  <c r="AQ136" i="10"/>
  <c r="AH136" i="10"/>
  <c r="AE136" i="10" s="1"/>
  <c r="AD136" i="10" s="1"/>
  <c r="C136" i="10" s="1"/>
  <c r="BG135" i="10"/>
  <c r="AS135" i="10"/>
  <c r="AQ135" i="10"/>
  <c r="AH135" i="10"/>
  <c r="AE135" i="10" s="1"/>
  <c r="AD135" i="10" s="1"/>
  <c r="C135" i="10" s="1"/>
  <c r="B135" i="10" s="1"/>
  <c r="BG134" i="10"/>
  <c r="AS134" i="10"/>
  <c r="AQ134" i="10"/>
  <c r="AH134" i="10"/>
  <c r="AE134" i="10" s="1"/>
  <c r="AD134" i="10" s="1"/>
  <c r="C134" i="10" s="1"/>
  <c r="BG133" i="10"/>
  <c r="AS133" i="10"/>
  <c r="AQ133" i="10"/>
  <c r="AH133" i="10"/>
  <c r="AE133" i="10"/>
  <c r="AD133" i="10"/>
  <c r="C133" i="10" s="1"/>
  <c r="BG132" i="10"/>
  <c r="AS132" i="10"/>
  <c r="AQ132" i="10"/>
  <c r="AH132" i="10"/>
  <c r="AE132" i="10" s="1"/>
  <c r="AD132" i="10" s="1"/>
  <c r="C132" i="10" s="1"/>
  <c r="BG131" i="10"/>
  <c r="AS131" i="10"/>
  <c r="AQ131" i="10"/>
  <c r="AH131" i="10"/>
  <c r="AE131" i="10" s="1"/>
  <c r="AD131" i="10" s="1"/>
  <c r="C131" i="10" s="1"/>
  <c r="BG130" i="10"/>
  <c r="AS130" i="10"/>
  <c r="AQ130" i="10"/>
  <c r="AH130" i="10"/>
  <c r="AE130" i="10" s="1"/>
  <c r="AD130" i="10" s="1"/>
  <c r="C130" i="10" s="1"/>
  <c r="BG129" i="10"/>
  <c r="AS129" i="10"/>
  <c r="AQ129" i="10"/>
  <c r="AH129" i="10"/>
  <c r="AE129" i="10" s="1"/>
  <c r="AD129" i="10" s="1"/>
  <c r="C129" i="10" s="1"/>
  <c r="BG128" i="10"/>
  <c r="AS128" i="10"/>
  <c r="AQ128" i="10"/>
  <c r="AH128" i="10"/>
  <c r="AE128" i="10" s="1"/>
  <c r="AD128" i="10" s="1"/>
  <c r="C128" i="10" s="1"/>
  <c r="BG127" i="10"/>
  <c r="AS127" i="10"/>
  <c r="AQ127" i="10"/>
  <c r="AH127" i="10"/>
  <c r="AE127" i="10"/>
  <c r="AD127" i="10" s="1"/>
  <c r="C127" i="10" s="1"/>
  <c r="B127" i="10" s="1"/>
  <c r="BG126" i="10"/>
  <c r="AS126" i="10"/>
  <c r="AQ126" i="10"/>
  <c r="AH126" i="10"/>
  <c r="AE126" i="10" s="1"/>
  <c r="AD126" i="10" s="1"/>
  <c r="C126" i="10" s="1"/>
  <c r="BG125" i="10"/>
  <c r="AS125" i="10"/>
  <c r="AQ125" i="10"/>
  <c r="AH125" i="10"/>
  <c r="AE125" i="10" s="1"/>
  <c r="AD125" i="10" s="1"/>
  <c r="C125" i="10" s="1"/>
  <c r="BG124" i="10"/>
  <c r="AS124" i="10"/>
  <c r="AQ124" i="10"/>
  <c r="AH124" i="10"/>
  <c r="AE124" i="10" s="1"/>
  <c r="AD124" i="10" s="1"/>
  <c r="C124" i="10" s="1"/>
  <c r="BG123" i="10"/>
  <c r="AS123" i="10"/>
  <c r="AQ123" i="10"/>
  <c r="AH123" i="10"/>
  <c r="AE123" i="10"/>
  <c r="AD123" i="10" s="1"/>
  <c r="C123" i="10" s="1"/>
  <c r="BG122" i="10"/>
  <c r="AS122" i="10"/>
  <c r="AQ122" i="10"/>
  <c r="AH122" i="10"/>
  <c r="AE122" i="10" s="1"/>
  <c r="AD122" i="10" s="1"/>
  <c r="C122" i="10" s="1"/>
  <c r="BG121" i="10"/>
  <c r="AS121" i="10"/>
  <c r="AQ121" i="10"/>
  <c r="AH121" i="10"/>
  <c r="AE121" i="10"/>
  <c r="AD121" i="10" s="1"/>
  <c r="C121" i="10" s="1"/>
  <c r="BG120" i="10"/>
  <c r="AS120" i="10"/>
  <c r="AQ120" i="10"/>
  <c r="AH120" i="10"/>
  <c r="AE120" i="10" s="1"/>
  <c r="AD120" i="10" s="1"/>
  <c r="C120" i="10" s="1"/>
  <c r="BG119" i="10"/>
  <c r="AS119" i="10"/>
  <c r="AQ119" i="10"/>
  <c r="AH119" i="10"/>
  <c r="AE119" i="10" s="1"/>
  <c r="AD119" i="10" s="1"/>
  <c r="C119" i="10" s="1"/>
  <c r="BG118" i="10"/>
  <c r="AS118" i="10"/>
  <c r="AQ118" i="10"/>
  <c r="AH118" i="10"/>
  <c r="AE118" i="10" s="1"/>
  <c r="AD118" i="10" s="1"/>
  <c r="C118" i="10" s="1"/>
  <c r="BG117" i="10"/>
  <c r="AS117" i="10"/>
  <c r="AQ117" i="10"/>
  <c r="AH117" i="10"/>
  <c r="AE117" i="10"/>
  <c r="AD117" i="10"/>
  <c r="C117" i="10" s="1"/>
  <c r="BG116" i="10"/>
  <c r="AS116" i="10"/>
  <c r="AQ116" i="10"/>
  <c r="AH116" i="10"/>
  <c r="AE116" i="10" s="1"/>
  <c r="AD116" i="10" s="1"/>
  <c r="C116" i="10" s="1"/>
  <c r="BG115" i="10"/>
  <c r="AS115" i="10"/>
  <c r="AQ115" i="10"/>
  <c r="AH115" i="10"/>
  <c r="AE115" i="10" s="1"/>
  <c r="AD115" i="10" s="1"/>
  <c r="C115" i="10" s="1"/>
  <c r="B115" i="10" s="1"/>
  <c r="BG114" i="10"/>
  <c r="AS114" i="10"/>
  <c r="AQ114" i="10"/>
  <c r="AH114" i="10"/>
  <c r="AE114" i="10" s="1"/>
  <c r="AD114" i="10" s="1"/>
  <c r="BG113" i="10"/>
  <c r="AS113" i="10"/>
  <c r="AQ113" i="10"/>
  <c r="AH113" i="10"/>
  <c r="AE113" i="10" s="1"/>
  <c r="AD113" i="10" s="1"/>
  <c r="C113" i="10" s="1"/>
  <c r="BG112" i="10"/>
  <c r="AS112" i="10"/>
  <c r="AQ112" i="10"/>
  <c r="AH112" i="10"/>
  <c r="AE112" i="10" s="1"/>
  <c r="AD112" i="10" s="1"/>
  <c r="C112" i="10" s="1"/>
  <c r="BG111" i="10"/>
  <c r="AS111" i="10"/>
  <c r="AQ111" i="10"/>
  <c r="AH111" i="10"/>
  <c r="AE111" i="10"/>
  <c r="AD111" i="10" s="1"/>
  <c r="C111" i="10" s="1"/>
  <c r="BG110" i="10"/>
  <c r="AS110" i="10"/>
  <c r="AQ110" i="10"/>
  <c r="AH110" i="10"/>
  <c r="AE110" i="10" s="1"/>
  <c r="AD110" i="10" s="1"/>
  <c r="C110" i="10" s="1"/>
  <c r="BG109" i="10"/>
  <c r="AS109" i="10"/>
  <c r="AQ109" i="10"/>
  <c r="AH109" i="10"/>
  <c r="AE109" i="10" s="1"/>
  <c r="AD109" i="10" s="1"/>
  <c r="C109" i="10" s="1"/>
  <c r="BG108" i="10"/>
  <c r="AS108" i="10"/>
  <c r="AQ108" i="10"/>
  <c r="AH108" i="10"/>
  <c r="AE108" i="10" s="1"/>
  <c r="AD108" i="10" s="1"/>
  <c r="C108" i="10" s="1"/>
  <c r="BG107" i="10"/>
  <c r="AS107" i="10"/>
  <c r="AQ107" i="10"/>
  <c r="AH107" i="10"/>
  <c r="AE107" i="10"/>
  <c r="AD107" i="10" s="1"/>
  <c r="C107" i="10" s="1"/>
  <c r="B107" i="10" s="1"/>
  <c r="BG106" i="10"/>
  <c r="AS106" i="10"/>
  <c r="AQ106" i="10"/>
  <c r="AH106" i="10"/>
  <c r="AE106" i="10" s="1"/>
  <c r="AD106" i="10" s="1"/>
  <c r="C106" i="10" s="1"/>
  <c r="BG105" i="10"/>
  <c r="AS105" i="10"/>
  <c r="AQ105" i="10"/>
  <c r="AH105" i="10"/>
  <c r="AE105" i="10"/>
  <c r="AD105" i="10" s="1"/>
  <c r="C105" i="10" s="1"/>
  <c r="BG104" i="10"/>
  <c r="AS104" i="10"/>
  <c r="AQ104" i="10"/>
  <c r="AH104" i="10"/>
  <c r="AE104" i="10" s="1"/>
  <c r="AD104" i="10" s="1"/>
  <c r="C104" i="10" s="1"/>
  <c r="BG103" i="10"/>
  <c r="AS103" i="10"/>
  <c r="AQ103" i="10"/>
  <c r="AH103" i="10"/>
  <c r="AE103" i="10" s="1"/>
  <c r="AD103" i="10" s="1"/>
  <c r="C103" i="10" s="1"/>
  <c r="B103" i="10" s="1"/>
  <c r="BG102" i="10"/>
  <c r="AS102" i="10"/>
  <c r="AQ102" i="10"/>
  <c r="AH102" i="10"/>
  <c r="AE102" i="10" s="1"/>
  <c r="AD102" i="10" s="1"/>
  <c r="BG101" i="10"/>
  <c r="AS101" i="10"/>
  <c r="AQ101" i="10"/>
  <c r="AH101" i="10"/>
  <c r="AE101" i="10"/>
  <c r="AD101" i="10"/>
  <c r="C101" i="10" s="1"/>
  <c r="BG100" i="10"/>
  <c r="AS100" i="10"/>
  <c r="AQ100" i="10"/>
  <c r="AH100" i="10"/>
  <c r="AE100" i="10" s="1"/>
  <c r="AD100" i="10" s="1"/>
  <c r="C100" i="10" s="1"/>
  <c r="B100" i="10" s="1"/>
  <c r="BG99" i="10"/>
  <c r="AS99" i="10"/>
  <c r="AQ99" i="10"/>
  <c r="AH99" i="10"/>
  <c r="AE99" i="10" s="1"/>
  <c r="AD99" i="10" s="1"/>
  <c r="C99" i="10" s="1"/>
  <c r="B99" i="10" s="1"/>
  <c r="BG98" i="10"/>
  <c r="AS98" i="10"/>
  <c r="AQ98" i="10"/>
  <c r="AH98" i="10"/>
  <c r="AE98" i="10" s="1"/>
  <c r="AD98" i="10" s="1"/>
  <c r="C98" i="10" s="1"/>
  <c r="BG97" i="10"/>
  <c r="AS97" i="10"/>
  <c r="AQ97" i="10"/>
  <c r="AH97" i="10"/>
  <c r="AE97" i="10" s="1"/>
  <c r="AD97" i="10" s="1"/>
  <c r="C97" i="10" s="1"/>
  <c r="BG96" i="10"/>
  <c r="AS96" i="10"/>
  <c r="AQ96" i="10"/>
  <c r="AH96" i="10"/>
  <c r="AE96" i="10" s="1"/>
  <c r="AD96" i="10" s="1"/>
  <c r="C96" i="10" s="1"/>
  <c r="BG95" i="10"/>
  <c r="AS95" i="10"/>
  <c r="AQ95" i="10"/>
  <c r="AH95" i="10"/>
  <c r="AE95" i="10"/>
  <c r="AD95" i="10" s="1"/>
  <c r="C95" i="10" s="1"/>
  <c r="BG94" i="10"/>
  <c r="AS94" i="10"/>
  <c r="AQ94" i="10"/>
  <c r="AH94" i="10"/>
  <c r="AE94" i="10" s="1"/>
  <c r="AD94" i="10" s="1"/>
  <c r="C94" i="10" s="1"/>
  <c r="BG93" i="10"/>
  <c r="AS93" i="10"/>
  <c r="AQ93" i="10"/>
  <c r="AH93" i="10"/>
  <c r="AE93" i="10" s="1"/>
  <c r="AD93" i="10" s="1"/>
  <c r="C93" i="10" s="1"/>
  <c r="BG92" i="10"/>
  <c r="AS92" i="10"/>
  <c r="AQ92" i="10"/>
  <c r="AH92" i="10"/>
  <c r="AE92" i="10" s="1"/>
  <c r="AD92" i="10" s="1"/>
  <c r="C92" i="10" s="1"/>
  <c r="BG91" i="10"/>
  <c r="AS91" i="10"/>
  <c r="AQ91" i="10"/>
  <c r="AH91" i="10"/>
  <c r="AE91" i="10"/>
  <c r="AD91" i="10" s="1"/>
  <c r="C91" i="10" s="1"/>
  <c r="BG90" i="10"/>
  <c r="AS90" i="10"/>
  <c r="AQ90" i="10"/>
  <c r="AH90" i="10"/>
  <c r="AE90" i="10" s="1"/>
  <c r="AD90" i="10" s="1"/>
  <c r="C90" i="10" s="1"/>
  <c r="BG89" i="10"/>
  <c r="AS89" i="10"/>
  <c r="AQ89" i="10"/>
  <c r="AH89" i="10"/>
  <c r="AE89" i="10"/>
  <c r="AD89" i="10" s="1"/>
  <c r="C89" i="10" s="1"/>
  <c r="BG88" i="10"/>
  <c r="AS88" i="10"/>
  <c r="AQ88" i="10"/>
  <c r="AH88" i="10"/>
  <c r="AE88" i="10" s="1"/>
  <c r="AD88" i="10" s="1"/>
  <c r="C88" i="10" s="1"/>
  <c r="BG87" i="10"/>
  <c r="AS87" i="10"/>
  <c r="AQ87" i="10"/>
  <c r="AH87" i="10"/>
  <c r="AE87" i="10" s="1"/>
  <c r="AD87" i="10" s="1"/>
  <c r="BG86" i="10"/>
  <c r="AS86" i="10"/>
  <c r="AQ86" i="10"/>
  <c r="AH86" i="10"/>
  <c r="AE86" i="10" s="1"/>
  <c r="AD86" i="10" s="1"/>
  <c r="C86" i="10" s="1"/>
  <c r="B86" i="10" s="1"/>
  <c r="BG85" i="10"/>
  <c r="AS85" i="10"/>
  <c r="AQ85" i="10"/>
  <c r="AH85" i="10"/>
  <c r="AE85" i="10"/>
  <c r="AD85" i="10"/>
  <c r="C85" i="10" s="1"/>
  <c r="BG84" i="10"/>
  <c r="AS84" i="10"/>
  <c r="AQ84" i="10"/>
  <c r="AH84" i="10"/>
  <c r="AE84" i="10" s="1"/>
  <c r="AD84" i="10" s="1"/>
  <c r="C84" i="10" s="1"/>
  <c r="BG83" i="10"/>
  <c r="AS83" i="10"/>
  <c r="AQ83" i="10"/>
  <c r="AH83" i="10"/>
  <c r="AE83" i="10" s="1"/>
  <c r="AD83" i="10" s="1"/>
  <c r="C83" i="10" s="1"/>
  <c r="BG82" i="10"/>
  <c r="AS82" i="10"/>
  <c r="AQ82" i="10"/>
  <c r="AH82" i="10"/>
  <c r="AE82" i="10" s="1"/>
  <c r="AD82" i="10" s="1"/>
  <c r="C82" i="10" s="1"/>
  <c r="BG81" i="10"/>
  <c r="AS81" i="10"/>
  <c r="AQ81" i="10"/>
  <c r="AH81" i="10"/>
  <c r="AE81" i="10" s="1"/>
  <c r="AD81" i="10" s="1"/>
  <c r="C81" i="10" s="1"/>
  <c r="BG80" i="10"/>
  <c r="AS80" i="10"/>
  <c r="AQ80" i="10"/>
  <c r="AH80" i="10"/>
  <c r="AE80" i="10" s="1"/>
  <c r="AD80" i="10" s="1"/>
  <c r="C80" i="10" s="1"/>
  <c r="BG79" i="10"/>
  <c r="AS79" i="10"/>
  <c r="AQ79" i="10"/>
  <c r="AH79" i="10"/>
  <c r="AE79" i="10"/>
  <c r="AD79" i="10" s="1"/>
  <c r="C79" i="10" s="1"/>
  <c r="BG78" i="10"/>
  <c r="AS78" i="10"/>
  <c r="AQ78" i="10"/>
  <c r="AH78" i="10"/>
  <c r="AE78" i="10" s="1"/>
  <c r="AD78" i="10" s="1"/>
  <c r="C78" i="10" s="1"/>
  <c r="BG77" i="10"/>
  <c r="AS77" i="10"/>
  <c r="AQ77" i="10"/>
  <c r="AH77" i="10"/>
  <c r="AE77" i="10" s="1"/>
  <c r="AD77" i="10" s="1"/>
  <c r="C77" i="10" s="1"/>
  <c r="BG76" i="10"/>
  <c r="AS76" i="10"/>
  <c r="AQ76" i="10"/>
  <c r="AH76" i="10"/>
  <c r="AE76" i="10" s="1"/>
  <c r="AD76" i="10" s="1"/>
  <c r="C76" i="10" s="1"/>
  <c r="BG75" i="10"/>
  <c r="AS75" i="10"/>
  <c r="AQ75" i="10"/>
  <c r="AH75" i="10"/>
  <c r="AE75" i="10"/>
  <c r="AD75" i="10" s="1"/>
  <c r="C75" i="10" s="1"/>
  <c r="B75" i="10" s="1"/>
  <c r="BG74" i="10"/>
  <c r="AS74" i="10"/>
  <c r="AQ74" i="10"/>
  <c r="AH74" i="10"/>
  <c r="AE74" i="10" s="1"/>
  <c r="AD74" i="10" s="1"/>
  <c r="C74" i="10" s="1"/>
  <c r="BG73" i="10"/>
  <c r="AS73" i="10"/>
  <c r="AQ73" i="10"/>
  <c r="AH73" i="10"/>
  <c r="AE73" i="10"/>
  <c r="AD73" i="10" s="1"/>
  <c r="C73" i="10" s="1"/>
  <c r="BG72" i="10"/>
  <c r="AS72" i="10"/>
  <c r="AQ72" i="10"/>
  <c r="AH72" i="10"/>
  <c r="AE72" i="10" s="1"/>
  <c r="AD72" i="10" s="1"/>
  <c r="C72" i="10" s="1"/>
  <c r="BG71" i="10"/>
  <c r="AS71" i="10"/>
  <c r="AQ71" i="10"/>
  <c r="AH71" i="10"/>
  <c r="AE71" i="10" s="1"/>
  <c r="AD71" i="10" s="1"/>
  <c r="C71" i="10" s="1"/>
  <c r="B71" i="10" s="1"/>
  <c r="BG70" i="10"/>
  <c r="AS70" i="10"/>
  <c r="AQ70" i="10"/>
  <c r="AH70" i="10"/>
  <c r="AE70" i="10" s="1"/>
  <c r="AD70" i="10" s="1"/>
  <c r="C70" i="10" s="1"/>
  <c r="BG69" i="10"/>
  <c r="AS69" i="10"/>
  <c r="AQ69" i="10"/>
  <c r="AH69" i="10"/>
  <c r="AE69" i="10"/>
  <c r="AD69" i="10"/>
  <c r="C69" i="10" s="1"/>
  <c r="BG68" i="10"/>
  <c r="AS68" i="10"/>
  <c r="AQ68" i="10"/>
  <c r="AH68" i="10"/>
  <c r="AE68" i="10" s="1"/>
  <c r="AD68" i="10" s="1"/>
  <c r="C68" i="10" s="1"/>
  <c r="BG67" i="10"/>
  <c r="AS67" i="10"/>
  <c r="AQ67" i="10"/>
  <c r="AH67" i="10"/>
  <c r="AE67" i="10" s="1"/>
  <c r="AD67" i="10" s="1"/>
  <c r="C67" i="10" s="1"/>
  <c r="B67" i="10" s="1"/>
  <c r="BG66" i="10"/>
  <c r="AS66" i="10"/>
  <c r="AQ66" i="10"/>
  <c r="AH66" i="10"/>
  <c r="AE66" i="10" s="1"/>
  <c r="AD66" i="10" s="1"/>
  <c r="C66" i="10" s="1"/>
  <c r="BG65" i="10"/>
  <c r="AS65" i="10"/>
  <c r="AQ65" i="10"/>
  <c r="AH65" i="10"/>
  <c r="AE65" i="10" s="1"/>
  <c r="AD65" i="10" s="1"/>
  <c r="C65" i="10" s="1"/>
  <c r="BG64" i="10"/>
  <c r="AS64" i="10"/>
  <c r="AQ64" i="10"/>
  <c r="AH64" i="10"/>
  <c r="AE64" i="10" s="1"/>
  <c r="AD64" i="10" s="1"/>
  <c r="C64" i="10" s="1"/>
  <c r="BG63" i="10"/>
  <c r="AS63" i="10"/>
  <c r="AQ63" i="10"/>
  <c r="AH63" i="10"/>
  <c r="AE63" i="10"/>
  <c r="AD63" i="10" s="1"/>
  <c r="C63" i="10" s="1"/>
  <c r="BG62" i="10"/>
  <c r="AS62" i="10"/>
  <c r="AQ62" i="10"/>
  <c r="AH62" i="10"/>
  <c r="AE62" i="10" s="1"/>
  <c r="AD62" i="10" s="1"/>
  <c r="C62" i="10" s="1"/>
  <c r="BG61" i="10"/>
  <c r="AS61" i="10"/>
  <c r="AQ61" i="10"/>
  <c r="AH61" i="10"/>
  <c r="AE61" i="10" s="1"/>
  <c r="AD61" i="10" s="1"/>
  <c r="C61" i="10" s="1"/>
  <c r="BG60" i="10"/>
  <c r="AS60" i="10"/>
  <c r="AQ60" i="10"/>
  <c r="AH60" i="10"/>
  <c r="AE60" i="10" s="1"/>
  <c r="AD60" i="10" s="1"/>
  <c r="C60" i="10" s="1"/>
  <c r="BG59" i="10"/>
  <c r="AS59" i="10"/>
  <c r="AQ59" i="10"/>
  <c r="AH59" i="10"/>
  <c r="AE59" i="10"/>
  <c r="AD59" i="10" s="1"/>
  <c r="C59" i="10" s="1"/>
  <c r="BG58" i="10"/>
  <c r="AS58" i="10"/>
  <c r="AQ58" i="10"/>
  <c r="AH58" i="10"/>
  <c r="AE58" i="10" s="1"/>
  <c r="AD58" i="10" s="1"/>
  <c r="C58" i="10" s="1"/>
  <c r="BG57" i="10"/>
  <c r="AS57" i="10"/>
  <c r="AQ57" i="10"/>
  <c r="AH57" i="10"/>
  <c r="AE57" i="10" s="1"/>
  <c r="AD57" i="10" s="1"/>
  <c r="C57" i="10" s="1"/>
  <c r="BG56" i="10"/>
  <c r="AS56" i="10"/>
  <c r="AQ56" i="10"/>
  <c r="AH56" i="10"/>
  <c r="AE56" i="10" s="1"/>
  <c r="AD56" i="10" s="1"/>
  <c r="C56" i="10" s="1"/>
  <c r="BG55" i="10"/>
  <c r="AS55" i="10"/>
  <c r="AQ55" i="10"/>
  <c r="AH55" i="10"/>
  <c r="AE55" i="10" s="1"/>
  <c r="AD55" i="10" s="1"/>
  <c r="C55" i="10" s="1"/>
  <c r="B55" i="10" s="1"/>
  <c r="BG54" i="10"/>
  <c r="AS54" i="10"/>
  <c r="AQ54" i="10"/>
  <c r="AH54" i="10"/>
  <c r="AE54" i="10" s="1"/>
  <c r="AD54" i="10" s="1"/>
  <c r="BG53" i="10"/>
  <c r="AS53" i="10"/>
  <c r="AQ53" i="10"/>
  <c r="AH53" i="10"/>
  <c r="AE53" i="10"/>
  <c r="AD53" i="10"/>
  <c r="C53" i="10" s="1"/>
  <c r="BG52" i="10"/>
  <c r="AS52" i="10"/>
  <c r="AQ52" i="10"/>
  <c r="AH52" i="10"/>
  <c r="AE52" i="10" s="1"/>
  <c r="AD52" i="10" s="1"/>
  <c r="C52" i="10" s="1"/>
  <c r="BG51" i="10"/>
  <c r="AS51" i="10"/>
  <c r="AQ51" i="10"/>
  <c r="AH51" i="10"/>
  <c r="AE51" i="10" s="1"/>
  <c r="AD51" i="10" s="1"/>
  <c r="C51" i="10" s="1"/>
  <c r="BG50" i="10"/>
  <c r="AS50" i="10"/>
  <c r="AQ50" i="10"/>
  <c r="AH50" i="10"/>
  <c r="AE50" i="10" s="1"/>
  <c r="AD50" i="10" s="1"/>
  <c r="C50" i="10" s="1"/>
  <c r="BG49" i="10"/>
  <c r="AS49" i="10"/>
  <c r="AQ49" i="10"/>
  <c r="AH49" i="10"/>
  <c r="AE49" i="10" s="1"/>
  <c r="AD49" i="10"/>
  <c r="C49" i="10" s="1"/>
  <c r="BG48" i="10"/>
  <c r="AS48" i="10"/>
  <c r="AQ48" i="10"/>
  <c r="AH48" i="10"/>
  <c r="AE48" i="10" s="1"/>
  <c r="AD48" i="10" s="1"/>
  <c r="C48" i="10" s="1"/>
  <c r="BG47" i="10"/>
  <c r="AS47" i="10"/>
  <c r="AQ47" i="10"/>
  <c r="AH47" i="10"/>
  <c r="AE47" i="10" s="1"/>
  <c r="AD47" i="10" s="1"/>
  <c r="C47" i="10" s="1"/>
  <c r="BG46" i="10"/>
  <c r="AS46" i="10"/>
  <c r="AQ46" i="10"/>
  <c r="AH46" i="10"/>
  <c r="AE46" i="10" s="1"/>
  <c r="AD46" i="10" s="1"/>
  <c r="C46" i="10" s="1"/>
  <c r="BG45" i="10"/>
  <c r="AS45" i="10"/>
  <c r="AQ45" i="10"/>
  <c r="AH45" i="10"/>
  <c r="AE45" i="10" s="1"/>
  <c r="AD45" i="10" s="1"/>
  <c r="C45" i="10" s="1"/>
  <c r="BG44" i="10"/>
  <c r="AS44" i="10"/>
  <c r="AQ44" i="10"/>
  <c r="AH44" i="10"/>
  <c r="AE44" i="10" s="1"/>
  <c r="AD44" i="10" s="1"/>
  <c r="C44" i="10" s="1"/>
  <c r="BG43" i="10"/>
  <c r="AS43" i="10"/>
  <c r="AQ43" i="10"/>
  <c r="AH43" i="10"/>
  <c r="AE43" i="10"/>
  <c r="AD43" i="10" s="1"/>
  <c r="BG42" i="10"/>
  <c r="AS42" i="10"/>
  <c r="AQ42" i="10"/>
  <c r="AH42" i="10"/>
  <c r="AE42" i="10" s="1"/>
  <c r="AD42" i="10" s="1"/>
  <c r="C42" i="10" s="1"/>
  <c r="BG41" i="10"/>
  <c r="AS41" i="10"/>
  <c r="AQ41" i="10"/>
  <c r="AH41" i="10"/>
  <c r="AE41" i="10"/>
  <c r="AD41" i="10" s="1"/>
  <c r="C41" i="10" s="1"/>
  <c r="BG40" i="10"/>
  <c r="AS40" i="10"/>
  <c r="AQ40" i="10"/>
  <c r="AH40" i="10"/>
  <c r="AE40" i="10" s="1"/>
  <c r="AD40" i="10" s="1"/>
  <c r="C40" i="10" s="1"/>
  <c r="BG39" i="10"/>
  <c r="AS39" i="10"/>
  <c r="AQ39" i="10"/>
  <c r="AH39" i="10"/>
  <c r="AE39" i="10" s="1"/>
  <c r="AD39" i="10" s="1"/>
  <c r="C39" i="10" s="1"/>
  <c r="BG38" i="10"/>
  <c r="AS38" i="10"/>
  <c r="AQ38" i="10"/>
  <c r="AH38" i="10"/>
  <c r="AE38" i="10" s="1"/>
  <c r="AD38" i="10" s="1"/>
  <c r="C38" i="10" s="1"/>
  <c r="BG37" i="10"/>
  <c r="AS37" i="10"/>
  <c r="AQ37" i="10"/>
  <c r="AH37" i="10"/>
  <c r="AE37" i="10"/>
  <c r="AD37" i="10" s="1"/>
  <c r="C37" i="10" s="1"/>
  <c r="BG36" i="10"/>
  <c r="AS36" i="10"/>
  <c r="AQ36" i="10"/>
  <c r="AH36" i="10"/>
  <c r="AE36" i="10" s="1"/>
  <c r="AD36" i="10" s="1"/>
  <c r="C36" i="10" s="1"/>
  <c r="BG35" i="10"/>
  <c r="AS35" i="10"/>
  <c r="AQ35" i="10"/>
  <c r="AH35" i="10"/>
  <c r="AE35" i="10" s="1"/>
  <c r="AD35" i="10" s="1"/>
  <c r="C35" i="10" s="1"/>
  <c r="B35" i="10" s="1"/>
  <c r="BG34" i="10"/>
  <c r="AS34" i="10"/>
  <c r="AQ34" i="10"/>
  <c r="AH34" i="10"/>
  <c r="AE34" i="10" s="1"/>
  <c r="AD34" i="10" s="1"/>
  <c r="BG33" i="10"/>
  <c r="AS33" i="10"/>
  <c r="AQ33" i="10"/>
  <c r="AH33" i="10"/>
  <c r="AE33" i="10" s="1"/>
  <c r="AD33" i="10"/>
  <c r="C33" i="10" s="1"/>
  <c r="BG32" i="10"/>
  <c r="AS32" i="10"/>
  <c r="AQ32" i="10"/>
  <c r="AH32" i="10"/>
  <c r="AE32" i="10" s="1"/>
  <c r="AD32" i="10" s="1"/>
  <c r="C32" i="10" s="1"/>
  <c r="BG31" i="10"/>
  <c r="AS31" i="10"/>
  <c r="AQ31" i="10"/>
  <c r="AH31" i="10"/>
  <c r="AE31" i="10"/>
  <c r="AD31" i="10" s="1"/>
  <c r="C31" i="10" s="1"/>
  <c r="BG30" i="10"/>
  <c r="AS30" i="10"/>
  <c r="AQ30" i="10"/>
  <c r="AH30" i="10"/>
  <c r="AE30" i="10" s="1"/>
  <c r="AD30" i="10" s="1"/>
  <c r="C30" i="10" s="1"/>
  <c r="BG29" i="10"/>
  <c r="AS29" i="10"/>
  <c r="AQ29" i="10"/>
  <c r="AH29" i="10"/>
  <c r="AE29" i="10" s="1"/>
  <c r="AD29" i="10" s="1"/>
  <c r="C29" i="10" s="1"/>
  <c r="BG28" i="10"/>
  <c r="AS28" i="10"/>
  <c r="AQ28" i="10"/>
  <c r="AH28" i="10"/>
  <c r="AE28" i="10" s="1"/>
  <c r="AD28" i="10" s="1"/>
  <c r="C28" i="10" s="1"/>
  <c r="BG27" i="10"/>
  <c r="AS27" i="10"/>
  <c r="AQ27" i="10"/>
  <c r="AH27" i="10"/>
  <c r="AE27" i="10"/>
  <c r="AD27" i="10" s="1"/>
  <c r="C27" i="10" s="1"/>
  <c r="B27" i="10" s="1"/>
  <c r="BG26" i="10"/>
  <c r="AS26" i="10"/>
  <c r="AQ26" i="10"/>
  <c r="AH26" i="10"/>
  <c r="AE26" i="10" s="1"/>
  <c r="AD26" i="10" s="1"/>
  <c r="C26" i="10" s="1"/>
  <c r="BG25" i="10"/>
  <c r="AS25" i="10"/>
  <c r="AQ25" i="10"/>
  <c r="AH25" i="10"/>
  <c r="AE25" i="10" s="1"/>
  <c r="AD25" i="10" s="1"/>
  <c r="C25" i="10" s="1"/>
  <c r="BG24" i="10"/>
  <c r="AS24" i="10"/>
  <c r="AQ24" i="10"/>
  <c r="AH24" i="10"/>
  <c r="AE24" i="10" s="1"/>
  <c r="AD24" i="10" s="1"/>
  <c r="C24" i="10" s="1"/>
  <c r="BG23" i="10"/>
  <c r="AS23" i="10"/>
  <c r="AQ23" i="10"/>
  <c r="AH23" i="10"/>
  <c r="AE23" i="10" s="1"/>
  <c r="AD23" i="10" s="1"/>
  <c r="C23" i="10" s="1"/>
  <c r="BG22" i="10"/>
  <c r="AS22" i="10"/>
  <c r="AQ22" i="10"/>
  <c r="AH22" i="10"/>
  <c r="AE22" i="10" s="1"/>
  <c r="AD22" i="10" s="1"/>
  <c r="C22" i="10" s="1"/>
  <c r="BG21" i="10"/>
  <c r="AS21" i="10"/>
  <c r="AQ21" i="10"/>
  <c r="AH21" i="10"/>
  <c r="AE21" i="10"/>
  <c r="AD21" i="10"/>
  <c r="C21" i="10" s="1"/>
  <c r="BG20" i="10"/>
  <c r="AS20" i="10"/>
  <c r="AQ20" i="10"/>
  <c r="AH20" i="10"/>
  <c r="AE20" i="10" s="1"/>
  <c r="AD20" i="10" s="1"/>
  <c r="C20" i="10" s="1"/>
  <c r="G2" i="10"/>
  <c r="F2" i="10" s="1"/>
  <c r="F3" i="10"/>
  <c r="D16" i="10"/>
  <c r="BG19" i="10"/>
  <c r="BG18" i="10"/>
  <c r="AS18" i="10"/>
  <c r="AS19" i="10"/>
  <c r="AQ19" i="10"/>
  <c r="AQ18" i="10"/>
  <c r="AE1" i="10"/>
  <c r="AM1" i="10"/>
  <c r="Z11" i="7"/>
  <c r="Z9" i="7"/>
  <c r="AI8" i="7"/>
  <c r="AH5" i="7"/>
  <c r="AJ15" i="7"/>
  <c r="AJ11" i="7"/>
  <c r="AJ9" i="7"/>
  <c r="BL15" i="7"/>
  <c r="BM16" i="7" s="1"/>
  <c r="BL13" i="7"/>
  <c r="BM14" i="7" s="1"/>
  <c r="BL11" i="7"/>
  <c r="BM12" i="7" s="1"/>
  <c r="BL9" i="7"/>
  <c r="BM10" i="7" s="1"/>
  <c r="AU15" i="7"/>
  <c r="AV16" i="7" s="1"/>
  <c r="AU13" i="7"/>
  <c r="AV14" i="7" s="1"/>
  <c r="AU11" i="7"/>
  <c r="AV12" i="7" s="1"/>
  <c r="AU9" i="7"/>
  <c r="AV10" i="7" s="1"/>
  <c r="AZ2" i="7"/>
  <c r="AI2" i="7"/>
  <c r="AS7" i="4"/>
  <c r="AM1" i="4"/>
  <c r="AL1" i="4" s="1"/>
  <c r="AE5" i="4" s="1"/>
  <c r="AE1" i="7"/>
  <c r="J12" i="4"/>
  <c r="J16" i="4"/>
  <c r="J15" i="4"/>
  <c r="J14" i="4"/>
  <c r="C15" i="4"/>
  <c r="C14" i="4"/>
  <c r="C13" i="4"/>
  <c r="C12" i="4"/>
  <c r="I16" i="4"/>
  <c r="I15" i="4"/>
  <c r="I14" i="4"/>
  <c r="I13" i="4"/>
  <c r="I12" i="4"/>
  <c r="J13" i="4"/>
  <c r="D12" i="4"/>
  <c r="F13" i="4"/>
  <c r="E16" i="4"/>
  <c r="E15" i="4"/>
  <c r="E14" i="4"/>
  <c r="E13" i="4"/>
  <c r="E12" i="4"/>
  <c r="C20" i="4"/>
  <c r="D20" i="4" s="1"/>
  <c r="F16" i="4"/>
  <c r="F15" i="4"/>
  <c r="F14" i="4"/>
  <c r="F12" i="4"/>
  <c r="D16" i="4"/>
  <c r="D15" i="4"/>
  <c r="D14" i="4"/>
  <c r="D13" i="4"/>
  <c r="AL20" i="15" l="1"/>
  <c r="H13" i="15" s="1"/>
  <c r="AL20" i="16"/>
  <c r="AL21" i="16" s="1"/>
  <c r="AL20" i="14"/>
  <c r="H13" i="13"/>
  <c r="AL21" i="13"/>
  <c r="H13" i="12"/>
  <c r="AL21" i="12"/>
  <c r="B226" i="10"/>
  <c r="B31" i="10"/>
  <c r="B39" i="10"/>
  <c r="B51" i="10"/>
  <c r="B63" i="10"/>
  <c r="B151" i="10"/>
  <c r="B179" i="10"/>
  <c r="B191" i="10"/>
  <c r="B278" i="10"/>
  <c r="B279" i="10"/>
  <c r="B54" i="10"/>
  <c r="B290" i="10"/>
  <c r="B48" i="10"/>
  <c r="B58" i="10"/>
  <c r="B98" i="10"/>
  <c r="B42" i="10"/>
  <c r="B68" i="10"/>
  <c r="B130" i="10"/>
  <c r="B131" i="10"/>
  <c r="B132" i="10"/>
  <c r="B167" i="10"/>
  <c r="B194" i="10"/>
  <c r="B196" i="10"/>
  <c r="B231" i="10"/>
  <c r="B258" i="10"/>
  <c r="B259" i="10"/>
  <c r="B260" i="10"/>
  <c r="B299" i="10"/>
  <c r="B162" i="10"/>
  <c r="B26" i="10"/>
  <c r="B228" i="10"/>
  <c r="B21" i="10"/>
  <c r="B32" i="10"/>
  <c r="B66" i="10"/>
  <c r="B22" i="10"/>
  <c r="B23" i="10"/>
  <c r="B36" i="10"/>
  <c r="B83" i="10"/>
  <c r="B95" i="10"/>
  <c r="B118" i="10"/>
  <c r="B119" i="10"/>
  <c r="B159" i="10"/>
  <c r="B183" i="10"/>
  <c r="B211" i="10"/>
  <c r="B223" i="10"/>
  <c r="B247" i="10"/>
  <c r="B287" i="10"/>
  <c r="B34" i="10"/>
  <c r="B44" i="10"/>
  <c r="B76" i="10"/>
  <c r="B108" i="10"/>
  <c r="B140" i="10"/>
  <c r="B172" i="10"/>
  <c r="B204" i="10"/>
  <c r="B236" i="10"/>
  <c r="B268" i="10"/>
  <c r="B24" i="10"/>
  <c r="B56" i="10"/>
  <c r="B88" i="10"/>
  <c r="B120" i="10"/>
  <c r="B152" i="10"/>
  <c r="B184" i="10"/>
  <c r="B216" i="10"/>
  <c r="B248" i="10"/>
  <c r="B280" i="10"/>
  <c r="B59" i="10"/>
  <c r="B64" i="10"/>
  <c r="B74" i="10"/>
  <c r="B80" i="10"/>
  <c r="B90" i="10"/>
  <c r="B91" i="10"/>
  <c r="B96" i="10"/>
  <c r="B106" i="10"/>
  <c r="B112" i="10"/>
  <c r="B122" i="10"/>
  <c r="B123" i="10"/>
  <c r="B128" i="10"/>
  <c r="B138" i="10"/>
  <c r="B144" i="10"/>
  <c r="B154" i="10"/>
  <c r="B155" i="10"/>
  <c r="B160" i="10"/>
  <c r="B170" i="10"/>
  <c r="B176" i="10"/>
  <c r="B186" i="10"/>
  <c r="B187" i="10"/>
  <c r="B192" i="10"/>
  <c r="B202" i="10"/>
  <c r="B208" i="10"/>
  <c r="B218" i="10"/>
  <c r="B219" i="10"/>
  <c r="B224" i="10"/>
  <c r="B234" i="10"/>
  <c r="B240" i="10"/>
  <c r="B250" i="10"/>
  <c r="B251" i="10"/>
  <c r="B256" i="10"/>
  <c r="B266" i="10"/>
  <c r="B272" i="10"/>
  <c r="B282" i="10"/>
  <c r="B283" i="10"/>
  <c r="B288" i="10"/>
  <c r="B294" i="10"/>
  <c r="B295" i="10"/>
  <c r="AC6" i="4"/>
  <c r="AL8" i="4" s="1"/>
  <c r="B28" i="10"/>
  <c r="B29" i="10"/>
  <c r="B45" i="10"/>
  <c r="B61" i="10"/>
  <c r="B77" i="10"/>
  <c r="B93" i="10"/>
  <c r="B109" i="10"/>
  <c r="B156" i="10"/>
  <c r="B252" i="10"/>
  <c r="B284" i="10"/>
  <c r="B296" i="10"/>
  <c r="B33" i="10"/>
  <c r="B65" i="10"/>
  <c r="B97" i="10"/>
  <c r="B129" i="10"/>
  <c r="B161" i="10"/>
  <c r="B193" i="10"/>
  <c r="B225" i="10"/>
  <c r="B257" i="10"/>
  <c r="B298" i="10"/>
  <c r="B46" i="10"/>
  <c r="B53" i="10"/>
  <c r="B25" i="10"/>
  <c r="B40" i="10"/>
  <c r="B41" i="10"/>
  <c r="B57" i="10"/>
  <c r="B72" i="10"/>
  <c r="B73" i="10"/>
  <c r="B89" i="10"/>
  <c r="B104" i="10"/>
  <c r="B105" i="10"/>
  <c r="B121" i="10"/>
  <c r="B136" i="10"/>
  <c r="B137" i="10"/>
  <c r="B153" i="10"/>
  <c r="B168" i="10"/>
  <c r="B169" i="10"/>
  <c r="B185" i="10"/>
  <c r="B200" i="10"/>
  <c r="B201" i="10"/>
  <c r="B217" i="10"/>
  <c r="B232" i="10"/>
  <c r="B233" i="10"/>
  <c r="B249" i="10"/>
  <c r="B264" i="10"/>
  <c r="B265" i="10"/>
  <c r="B281" i="10"/>
  <c r="B47" i="10"/>
  <c r="B79" i="10"/>
  <c r="B111" i="10"/>
  <c r="B143" i="10"/>
  <c r="B175" i="10"/>
  <c r="B207" i="10"/>
  <c r="B239" i="10"/>
  <c r="B271" i="10"/>
  <c r="B60" i="10"/>
  <c r="B92" i="10"/>
  <c r="B124" i="10"/>
  <c r="B125" i="10"/>
  <c r="B141" i="10"/>
  <c r="B157" i="10"/>
  <c r="B173" i="10"/>
  <c r="B188" i="10"/>
  <c r="B220" i="10"/>
  <c r="B221" i="10"/>
  <c r="B237" i="10"/>
  <c r="B253" i="10"/>
  <c r="B269" i="10"/>
  <c r="B285" i="10"/>
  <c r="B297" i="10"/>
  <c r="B49" i="10"/>
  <c r="B81" i="10"/>
  <c r="B113" i="10"/>
  <c r="B145" i="10"/>
  <c r="B177" i="10"/>
  <c r="B209" i="10"/>
  <c r="B241" i="10"/>
  <c r="B273" i="10"/>
  <c r="B289" i="10"/>
  <c r="B30" i="10"/>
  <c r="B37" i="10"/>
  <c r="B52" i="10"/>
  <c r="B62" i="10"/>
  <c r="B69" i="10"/>
  <c r="B78" i="10"/>
  <c r="B84" i="10"/>
  <c r="B85" i="10"/>
  <c r="B94" i="10"/>
  <c r="B101" i="10"/>
  <c r="B110" i="10"/>
  <c r="B116" i="10"/>
  <c r="B117" i="10"/>
  <c r="B126" i="10"/>
  <c r="B133" i="10"/>
  <c r="B142" i="10"/>
  <c r="B148" i="10"/>
  <c r="B149" i="10"/>
  <c r="B158" i="10"/>
  <c r="B165" i="10"/>
  <c r="B174" i="10"/>
  <c r="B180" i="10"/>
  <c r="B181" i="10"/>
  <c r="B190" i="10"/>
  <c r="B197" i="10"/>
  <c r="B206" i="10"/>
  <c r="B212" i="10"/>
  <c r="B213" i="10"/>
  <c r="B222" i="10"/>
  <c r="B229" i="10"/>
  <c r="B238" i="10"/>
  <c r="B244" i="10"/>
  <c r="B245" i="10"/>
  <c r="B254" i="10"/>
  <c r="B261" i="10"/>
  <c r="B270" i="10"/>
  <c r="B276" i="10"/>
  <c r="B277" i="10"/>
  <c r="B286" i="10"/>
  <c r="B293" i="10"/>
  <c r="B38" i="10"/>
  <c r="B50" i="10"/>
  <c r="B70" i="10"/>
  <c r="B82" i="10"/>
  <c r="B102" i="10"/>
  <c r="B114" i="10"/>
  <c r="B134" i="10"/>
  <c r="B146" i="10"/>
  <c r="B166" i="10"/>
  <c r="B178" i="10"/>
  <c r="B198" i="10"/>
  <c r="B210" i="10"/>
  <c r="B230" i="10"/>
  <c r="B242" i="10"/>
  <c r="B262" i="10"/>
  <c r="B274" i="10"/>
  <c r="D5" i="7"/>
  <c r="D1" i="7"/>
  <c r="D4" i="7"/>
  <c r="D3" i="7"/>
  <c r="D2" i="7"/>
  <c r="AE19" i="10"/>
  <c r="AD19" i="10" s="1"/>
  <c r="C19" i="10" s="1"/>
  <c r="B19" i="10" s="1"/>
  <c r="AL1" i="10"/>
  <c r="AE5" i="10" s="1"/>
  <c r="AC6" i="10"/>
  <c r="AM2" i="10"/>
  <c r="AM2" i="4"/>
  <c r="AD19" i="4" s="1"/>
  <c r="D7" i="7"/>
  <c r="D8" i="7"/>
  <c r="D6" i="7"/>
  <c r="D10" i="7"/>
  <c r="D9" i="7"/>
  <c r="C16" i="4"/>
  <c r="BQ14" i="4" s="1"/>
  <c r="AL21" i="15" l="1"/>
  <c r="AL22" i="15" s="1"/>
  <c r="H13" i="16"/>
  <c r="Z1" i="4"/>
  <c r="H2" i="4" s="1"/>
  <c r="J2" i="4" s="1"/>
  <c r="Z1" i="15"/>
  <c r="H2" i="15" s="1"/>
  <c r="Z1" i="12"/>
  <c r="H2" i="12" s="1"/>
  <c r="Z1" i="14"/>
  <c r="H2" i="14" s="1"/>
  <c r="Z1" i="16"/>
  <c r="H2" i="16" s="1"/>
  <c r="Z1" i="13"/>
  <c r="H2" i="13" s="1"/>
  <c r="Z2" i="4"/>
  <c r="H3" i="4" s="1"/>
  <c r="I3" i="4" s="1"/>
  <c r="Z2" i="16"/>
  <c r="H3" i="16" s="1"/>
  <c r="Z2" i="13"/>
  <c r="H3" i="13" s="1"/>
  <c r="Z2" i="12"/>
  <c r="H3" i="12" s="1"/>
  <c r="Z2" i="15"/>
  <c r="H3" i="15" s="1"/>
  <c r="Z2" i="14"/>
  <c r="H3" i="14" s="1"/>
  <c r="Z5" i="4"/>
  <c r="Z5" i="15"/>
  <c r="Z5" i="14"/>
  <c r="Z5" i="12"/>
  <c r="Z5" i="16"/>
  <c r="Z5" i="13"/>
  <c r="Z3" i="4"/>
  <c r="H4" i="4" s="1"/>
  <c r="I4" i="4" s="1"/>
  <c r="Z3" i="15"/>
  <c r="H4" i="15" s="1"/>
  <c r="Z3" i="14"/>
  <c r="H4" i="14" s="1"/>
  <c r="Z3" i="16"/>
  <c r="H4" i="16" s="1"/>
  <c r="Z3" i="13"/>
  <c r="H4" i="13" s="1"/>
  <c r="Z3" i="12"/>
  <c r="H4" i="12" s="1"/>
  <c r="Z4" i="4"/>
  <c r="H5" i="4" s="1"/>
  <c r="J5" i="4" s="1"/>
  <c r="Z4" i="16"/>
  <c r="H5" i="16" s="1"/>
  <c r="Z4" i="13"/>
  <c r="H5" i="13" s="1"/>
  <c r="Z4" i="12"/>
  <c r="H5" i="12" s="1"/>
  <c r="Z4" i="15"/>
  <c r="H5" i="15" s="1"/>
  <c r="Z4" i="14"/>
  <c r="H5" i="14" s="1"/>
  <c r="H14" i="16"/>
  <c r="AL22" i="16"/>
  <c r="H13" i="14"/>
  <c r="AL21" i="14"/>
  <c r="H14" i="13"/>
  <c r="AL22" i="13"/>
  <c r="H14" i="12"/>
  <c r="AL22" i="12"/>
  <c r="AU6" i="10"/>
  <c r="AD12" i="10"/>
  <c r="B20" i="10"/>
  <c r="AL19" i="4"/>
  <c r="G1" i="10"/>
  <c r="AM4" i="4"/>
  <c r="AL4" i="4" s="1"/>
  <c r="F1" i="10"/>
  <c r="H15" i="10" s="1"/>
  <c r="G3" i="10"/>
  <c r="H16" i="10" s="1"/>
  <c r="AL2" i="10"/>
  <c r="AL2" i="4"/>
  <c r="H14" i="15" l="1"/>
  <c r="J3" i="4"/>
  <c r="J4" i="4"/>
  <c r="I2" i="4"/>
  <c r="AM3" i="4" s="1"/>
  <c r="AL3" i="4" s="1"/>
  <c r="I5" i="4"/>
  <c r="J5" i="16"/>
  <c r="I5" i="16"/>
  <c r="J5" i="12"/>
  <c r="I5" i="12"/>
  <c r="I4" i="12"/>
  <c r="J4" i="12"/>
  <c r="J4" i="15"/>
  <c r="I4" i="15"/>
  <c r="J3" i="14"/>
  <c r="I3" i="14"/>
  <c r="I3" i="16"/>
  <c r="J3" i="16"/>
  <c r="I2" i="14"/>
  <c r="J2" i="14"/>
  <c r="I5" i="13"/>
  <c r="J5" i="13"/>
  <c r="J4" i="13"/>
  <c r="I4" i="13"/>
  <c r="I3" i="15"/>
  <c r="J3" i="15"/>
  <c r="I2" i="12"/>
  <c r="J2" i="12"/>
  <c r="J5" i="14"/>
  <c r="I5" i="14"/>
  <c r="J4" i="16"/>
  <c r="I4" i="16"/>
  <c r="J3" i="12"/>
  <c r="I3" i="12"/>
  <c r="I2" i="13"/>
  <c r="J2" i="13"/>
  <c r="J2" i="15"/>
  <c r="I2" i="15"/>
  <c r="I5" i="15"/>
  <c r="J5" i="15"/>
  <c r="J4" i="14"/>
  <c r="I4" i="14"/>
  <c r="J3" i="13"/>
  <c r="I3" i="13"/>
  <c r="I2" i="16"/>
  <c r="J2" i="16"/>
  <c r="H15" i="16"/>
  <c r="AL23" i="16"/>
  <c r="H16" i="16" s="1"/>
  <c r="H15" i="15"/>
  <c r="AL23" i="15"/>
  <c r="H16" i="15" s="1"/>
  <c r="H14" i="14"/>
  <c r="AL22" i="14"/>
  <c r="H15" i="13"/>
  <c r="AL23" i="13"/>
  <c r="H16" i="13" s="1"/>
  <c r="H15" i="12"/>
  <c r="AL23" i="12"/>
  <c r="H16" i="12" s="1"/>
  <c r="AL20" i="4"/>
  <c r="H12" i="4"/>
  <c r="H18" i="10"/>
  <c r="E18" i="10"/>
  <c r="F18" i="10" s="1"/>
  <c r="H15" i="14" l="1"/>
  <c r="AL23" i="14"/>
  <c r="H16" i="14" s="1"/>
  <c r="K18" i="10"/>
  <c r="K19" i="10"/>
  <c r="H13" i="4"/>
  <c r="AL21" i="4"/>
  <c r="F296" i="10"/>
  <c r="F292" i="10"/>
  <c r="F288" i="10"/>
  <c r="F284" i="10"/>
  <c r="F280" i="10"/>
  <c r="F276" i="10"/>
  <c r="F272" i="10"/>
  <c r="F268" i="10"/>
  <c r="F264" i="10"/>
  <c r="F260" i="10"/>
  <c r="F256" i="10"/>
  <c r="F252" i="10"/>
  <c r="F248" i="10"/>
  <c r="F244" i="10"/>
  <c r="F240" i="10"/>
  <c r="F236" i="10"/>
  <c r="F232" i="10"/>
  <c r="F228" i="10"/>
  <c r="F224" i="10"/>
  <c r="F220" i="10"/>
  <c r="F216" i="10"/>
  <c r="F212" i="10"/>
  <c r="F208" i="10"/>
  <c r="F204" i="10"/>
  <c r="F200" i="10"/>
  <c r="F196" i="10"/>
  <c r="F192" i="10"/>
  <c r="F188" i="10"/>
  <c r="F184" i="10"/>
  <c r="F180" i="10"/>
  <c r="F176" i="10"/>
  <c r="F172" i="10"/>
  <c r="F168" i="10"/>
  <c r="F164" i="10"/>
  <c r="F160" i="10"/>
  <c r="F156" i="10"/>
  <c r="F152" i="10"/>
  <c r="F148" i="10"/>
  <c r="F144" i="10"/>
  <c r="F140" i="10"/>
  <c r="F136" i="10"/>
  <c r="F132" i="10"/>
  <c r="F128" i="10"/>
  <c r="F124" i="10"/>
  <c r="F120" i="10"/>
  <c r="F116" i="10"/>
  <c r="F112" i="10"/>
  <c r="F108" i="10"/>
  <c r="F104" i="10"/>
  <c r="F100" i="10"/>
  <c r="F96" i="10"/>
  <c r="F92" i="10"/>
  <c r="F88" i="10"/>
  <c r="F84" i="10"/>
  <c r="F80" i="10"/>
  <c r="F76" i="10"/>
  <c r="F72" i="10"/>
  <c r="F68" i="10"/>
  <c r="F64" i="10"/>
  <c r="F60" i="10"/>
  <c r="F56" i="10"/>
  <c r="F52" i="10"/>
  <c r="F48" i="10"/>
  <c r="F44" i="10"/>
  <c r="F40" i="10"/>
  <c r="F36" i="10"/>
  <c r="F32" i="10"/>
  <c r="F28" i="10"/>
  <c r="F24" i="10"/>
  <c r="F20" i="10"/>
  <c r="F297" i="10"/>
  <c r="F289" i="10"/>
  <c r="F285" i="10"/>
  <c r="F277" i="10"/>
  <c r="F269" i="10"/>
  <c r="F261" i="10"/>
  <c r="F253" i="10"/>
  <c r="F245" i="10"/>
  <c r="F237" i="10"/>
  <c r="F229" i="10"/>
  <c r="F221" i="10"/>
  <c r="F213" i="10"/>
  <c r="F205" i="10"/>
  <c r="F197" i="10"/>
  <c r="F189" i="10"/>
  <c r="F181" i="10"/>
  <c r="F173" i="10"/>
  <c r="F165" i="10"/>
  <c r="F153" i="10"/>
  <c r="F145" i="10"/>
  <c r="F137" i="10"/>
  <c r="F129" i="10"/>
  <c r="F121" i="10"/>
  <c r="F117" i="10"/>
  <c r="F109" i="10"/>
  <c r="F101" i="10"/>
  <c r="F93" i="10"/>
  <c r="F81" i="10"/>
  <c r="F73" i="10"/>
  <c r="F65" i="10"/>
  <c r="F57" i="10"/>
  <c r="F49" i="10"/>
  <c r="F41" i="10"/>
  <c r="F33" i="10"/>
  <c r="F25" i="10"/>
  <c r="F21" i="10"/>
  <c r="F298" i="10"/>
  <c r="F294" i="10"/>
  <c r="F286" i="10"/>
  <c r="F278" i="10"/>
  <c r="F270" i="10"/>
  <c r="F262" i="10"/>
  <c r="F254" i="10"/>
  <c r="F246" i="10"/>
  <c r="F238" i="10"/>
  <c r="F230" i="10"/>
  <c r="F222" i="10"/>
  <c r="F214" i="10"/>
  <c r="F206" i="10"/>
  <c r="F198" i="10"/>
  <c r="F190" i="10"/>
  <c r="F182" i="10"/>
  <c r="F174" i="10"/>
  <c r="F166" i="10"/>
  <c r="F158" i="10"/>
  <c r="F150" i="10"/>
  <c r="F142" i="10"/>
  <c r="F134" i="10"/>
  <c r="F126" i="10"/>
  <c r="F118" i="10"/>
  <c r="F110" i="10"/>
  <c r="F102" i="10"/>
  <c r="F94" i="10"/>
  <c r="F86" i="10"/>
  <c r="F82" i="10"/>
  <c r="F74" i="10"/>
  <c r="F66" i="10"/>
  <c r="F58" i="10"/>
  <c r="F50" i="10"/>
  <c r="F42" i="10"/>
  <c r="F34" i="10"/>
  <c r="F26" i="10"/>
  <c r="F299" i="10"/>
  <c r="F295" i="10"/>
  <c r="F291" i="10"/>
  <c r="F287" i="10"/>
  <c r="F283" i="10"/>
  <c r="F279" i="10"/>
  <c r="F275" i="10"/>
  <c r="F271" i="10"/>
  <c r="F267" i="10"/>
  <c r="F263" i="10"/>
  <c r="F259" i="10"/>
  <c r="F255" i="10"/>
  <c r="F251" i="10"/>
  <c r="F247" i="10"/>
  <c r="F243" i="10"/>
  <c r="F239" i="10"/>
  <c r="F235" i="10"/>
  <c r="F231" i="10"/>
  <c r="F227" i="10"/>
  <c r="F223" i="10"/>
  <c r="F219" i="10"/>
  <c r="F215" i="10"/>
  <c r="F211" i="10"/>
  <c r="F207" i="10"/>
  <c r="F203" i="10"/>
  <c r="F199" i="10"/>
  <c r="F195" i="10"/>
  <c r="F191" i="10"/>
  <c r="F187" i="10"/>
  <c r="F183" i="10"/>
  <c r="F179" i="10"/>
  <c r="F175" i="10"/>
  <c r="F171" i="10"/>
  <c r="F167" i="10"/>
  <c r="F163" i="10"/>
  <c r="F159" i="10"/>
  <c r="F155" i="10"/>
  <c r="F151" i="10"/>
  <c r="F147" i="10"/>
  <c r="F143" i="10"/>
  <c r="F139" i="10"/>
  <c r="F135" i="10"/>
  <c r="F131" i="10"/>
  <c r="F127" i="10"/>
  <c r="F123" i="10"/>
  <c r="F119" i="10"/>
  <c r="F115" i="10"/>
  <c r="F111" i="10"/>
  <c r="F107" i="10"/>
  <c r="F103" i="10"/>
  <c r="F99" i="10"/>
  <c r="F95" i="10"/>
  <c r="F91" i="10"/>
  <c r="F87" i="10"/>
  <c r="F83" i="10"/>
  <c r="F79" i="10"/>
  <c r="F75" i="10"/>
  <c r="F71" i="10"/>
  <c r="F67" i="10"/>
  <c r="F63" i="10"/>
  <c r="F59" i="10"/>
  <c r="F55" i="10"/>
  <c r="F51" i="10"/>
  <c r="F47" i="10"/>
  <c r="F43" i="10"/>
  <c r="F39" i="10"/>
  <c r="F35" i="10"/>
  <c r="F31" i="10"/>
  <c r="F27" i="10"/>
  <c r="F23" i="10"/>
  <c r="F293" i="10"/>
  <c r="F281" i="10"/>
  <c r="F273" i="10"/>
  <c r="F265" i="10"/>
  <c r="F257" i="10"/>
  <c r="F249" i="10"/>
  <c r="F241" i="10"/>
  <c r="F233" i="10"/>
  <c r="F225" i="10"/>
  <c r="F217" i="10"/>
  <c r="F209" i="10"/>
  <c r="F201" i="10"/>
  <c r="F193" i="10"/>
  <c r="F185" i="10"/>
  <c r="F177" i="10"/>
  <c r="F169" i="10"/>
  <c r="F161" i="10"/>
  <c r="F157" i="10"/>
  <c r="F149" i="10"/>
  <c r="F141" i="10"/>
  <c r="F133" i="10"/>
  <c r="F125" i="10"/>
  <c r="F113" i="10"/>
  <c r="F105" i="10"/>
  <c r="F97" i="10"/>
  <c r="F89" i="10"/>
  <c r="F85" i="10"/>
  <c r="F77" i="10"/>
  <c r="F69" i="10"/>
  <c r="F61" i="10"/>
  <c r="F53" i="10"/>
  <c r="F45" i="10"/>
  <c r="F37" i="10"/>
  <c r="F29" i="10"/>
  <c r="F290" i="10"/>
  <c r="F282" i="10"/>
  <c r="F274" i="10"/>
  <c r="F266" i="10"/>
  <c r="F258" i="10"/>
  <c r="F250" i="10"/>
  <c r="F242" i="10"/>
  <c r="F234" i="10"/>
  <c r="F226" i="10"/>
  <c r="F218" i="10"/>
  <c r="F210" i="10"/>
  <c r="F202" i="10"/>
  <c r="F194" i="10"/>
  <c r="F186" i="10"/>
  <c r="F178" i="10"/>
  <c r="F170" i="10"/>
  <c r="F162" i="10"/>
  <c r="F154" i="10"/>
  <c r="F146" i="10"/>
  <c r="F138" i="10"/>
  <c r="F130" i="10"/>
  <c r="F122" i="10"/>
  <c r="F114" i="10"/>
  <c r="F106" i="10"/>
  <c r="F98" i="10"/>
  <c r="F90" i="10"/>
  <c r="F78" i="10"/>
  <c r="F70" i="10"/>
  <c r="F62" i="10"/>
  <c r="F54" i="10"/>
  <c r="F46" i="10"/>
  <c r="F38" i="10"/>
  <c r="F30" i="10"/>
  <c r="F22" i="10"/>
  <c r="H19" i="10"/>
  <c r="H20" i="10" s="1"/>
  <c r="K21" i="10" s="1"/>
  <c r="K20" i="10" l="1"/>
  <c r="AL22" i="4"/>
  <c r="H14" i="4"/>
  <c r="H21" i="10"/>
  <c r="H15" i="4" l="1"/>
  <c r="AL23" i="4"/>
  <c r="H16" i="4" s="1"/>
  <c r="H22" i="10"/>
  <c r="H23" i="10" s="1"/>
  <c r="K22" i="10"/>
  <c r="I21" i="10"/>
  <c r="J21" i="10"/>
  <c r="H24" i="10" l="1"/>
  <c r="K25" i="10" s="1"/>
  <c r="K24" i="10"/>
  <c r="I22" i="10"/>
  <c r="K23" i="10"/>
  <c r="J22" i="10"/>
  <c r="I23" i="10"/>
  <c r="J23" i="10"/>
  <c r="I24" i="10" l="1"/>
  <c r="J24" i="10"/>
  <c r="H25" i="10"/>
  <c r="K26" i="10" s="1"/>
  <c r="J25" i="10" l="1"/>
  <c r="I25" i="10"/>
  <c r="H26" i="10"/>
  <c r="K27" i="10" s="1"/>
  <c r="I26" i="10" l="1"/>
  <c r="H27" i="10"/>
  <c r="I27" i="10" s="1"/>
  <c r="J26" i="10"/>
  <c r="D163" i="10"/>
  <c r="D233" i="10"/>
  <c r="D126" i="10"/>
  <c r="E60" i="10"/>
  <c r="D89" i="10"/>
  <c r="D128" i="10"/>
  <c r="D108" i="10"/>
  <c r="E62" i="10"/>
  <c r="D285" i="10"/>
  <c r="D76" i="10"/>
  <c r="E96" i="10"/>
  <c r="E75" i="10"/>
  <c r="D98" i="10"/>
  <c r="E48" i="10"/>
  <c r="D174" i="10"/>
  <c r="D290" i="10"/>
  <c r="E276" i="10"/>
  <c r="E155" i="10"/>
  <c r="D54" i="10"/>
  <c r="E265" i="10"/>
  <c r="E84" i="10"/>
  <c r="D120" i="10"/>
  <c r="E81" i="10"/>
  <c r="E219" i="10"/>
  <c r="D246" i="10"/>
  <c r="D299" i="10"/>
  <c r="D116" i="10"/>
  <c r="D20" i="10"/>
  <c r="I20" i="10" s="1"/>
  <c r="D35" i="10"/>
  <c r="D195" i="10"/>
  <c r="E43" i="10"/>
  <c r="E36" i="10"/>
  <c r="D227" i="10"/>
  <c r="D91" i="10"/>
  <c r="D271" i="10"/>
  <c r="D277" i="10"/>
  <c r="D141" i="10"/>
  <c r="E253" i="10"/>
  <c r="D96" i="10"/>
  <c r="E33" i="10"/>
  <c r="E152" i="10"/>
  <c r="D242" i="10"/>
  <c r="E180" i="10"/>
  <c r="D31" i="10"/>
  <c r="D223" i="10"/>
  <c r="E143" i="10"/>
  <c r="E140" i="10"/>
  <c r="E230" i="10"/>
  <c r="E254" i="10"/>
  <c r="D42" i="10"/>
  <c r="E270" i="10"/>
  <c r="D162" i="10"/>
  <c r="D87" i="10"/>
  <c r="E39" i="10"/>
  <c r="E256" i="10"/>
  <c r="E271" i="10"/>
  <c r="D71" i="10"/>
  <c r="D160" i="10"/>
  <c r="E31" i="10"/>
  <c r="E128" i="10"/>
  <c r="E131" i="10"/>
  <c r="E248" i="10"/>
  <c r="E167" i="10"/>
  <c r="D155" i="10"/>
  <c r="D165" i="10"/>
  <c r="E226" i="10"/>
  <c r="D77" i="10"/>
  <c r="D291" i="10"/>
  <c r="D262" i="10"/>
  <c r="E274" i="10"/>
  <c r="D118" i="10"/>
  <c r="D83" i="10"/>
  <c r="D53" i="10"/>
  <c r="D278" i="10"/>
  <c r="D214" i="10"/>
  <c r="D79" i="10"/>
  <c r="D173" i="10"/>
  <c r="E192" i="10"/>
  <c r="E235" i="10"/>
  <c r="D142" i="10"/>
  <c r="D144" i="10"/>
  <c r="D217" i="10"/>
  <c r="E38" i="10"/>
  <c r="E168" i="10"/>
  <c r="E221" i="10"/>
  <c r="E299" i="10"/>
  <c r="E26" i="10"/>
  <c r="E129" i="10"/>
  <c r="D272" i="10"/>
  <c r="D175" i="10"/>
  <c r="E42" i="10"/>
  <c r="E242" i="10"/>
  <c r="E137" i="10"/>
  <c r="E282" i="10"/>
  <c r="E203" i="10"/>
  <c r="D187" i="10"/>
  <c r="D130" i="10"/>
  <c r="E112" i="10"/>
  <c r="E108" i="10"/>
  <c r="E80" i="10"/>
  <c r="E23" i="10"/>
  <c r="E181" i="10"/>
  <c r="D222" i="10"/>
  <c r="E286" i="10"/>
  <c r="E163" i="10"/>
  <c r="D94" i="10"/>
  <c r="D181" i="10"/>
  <c r="E151" i="10"/>
  <c r="E63" i="10"/>
  <c r="E186" i="10"/>
  <c r="E79" i="10"/>
  <c r="D30" i="10"/>
  <c r="D260" i="10"/>
  <c r="D56" i="10"/>
  <c r="D84" i="10"/>
  <c r="D230" i="10"/>
  <c r="D166" i="10"/>
  <c r="E65" i="10"/>
  <c r="D46" i="10"/>
  <c r="E263" i="10"/>
  <c r="D111" i="10"/>
  <c r="E281" i="10"/>
  <c r="E241" i="10"/>
  <c r="E25" i="10"/>
  <c r="E29" i="10"/>
  <c r="D294" i="10"/>
  <c r="E183" i="10"/>
  <c r="E158" i="10"/>
  <c r="D148" i="10"/>
  <c r="D156" i="10"/>
  <c r="D298" i="10"/>
  <c r="D75" i="10"/>
  <c r="D152" i="10"/>
  <c r="J18" i="10"/>
  <c r="E51" i="10"/>
  <c r="D258" i="10"/>
  <c r="E21" i="10"/>
  <c r="E249" i="10"/>
  <c r="D115" i="10"/>
  <c r="D34" i="10"/>
  <c r="E64" i="10"/>
  <c r="E90" i="10"/>
  <c r="E157" i="10"/>
  <c r="E231" i="10"/>
  <c r="E83" i="10"/>
  <c r="E182" i="10"/>
  <c r="D208" i="10"/>
  <c r="E209" i="10"/>
  <c r="E139" i="10"/>
  <c r="D253" i="10"/>
  <c r="D194" i="10"/>
  <c r="D66" i="10"/>
  <c r="E111" i="10"/>
  <c r="D154" i="10"/>
  <c r="D255" i="10"/>
  <c r="E114" i="10"/>
  <c r="E285" i="10"/>
  <c r="D52" i="10"/>
  <c r="E53" i="10"/>
  <c r="D168" i="10"/>
  <c r="D297" i="10"/>
  <c r="D188" i="10"/>
  <c r="E246" i="10"/>
  <c r="D107" i="10"/>
  <c r="E224" i="10"/>
  <c r="E250" i="10"/>
  <c r="E147" i="10"/>
  <c r="E133" i="10"/>
  <c r="D134" i="10"/>
  <c r="E109" i="10"/>
  <c r="E127" i="10"/>
  <c r="D247" i="10"/>
  <c r="E104" i="10"/>
  <c r="D210" i="10"/>
  <c r="E175" i="10"/>
  <c r="D263" i="10"/>
  <c r="E283" i="10"/>
  <c r="D231" i="10"/>
  <c r="E195" i="10"/>
  <c r="E58" i="10"/>
  <c r="E20" i="10"/>
  <c r="J20" i="10" s="1"/>
  <c r="D283" i="10"/>
  <c r="D209" i="10"/>
  <c r="D287" i="10"/>
  <c r="E170" i="10"/>
  <c r="D171" i="10"/>
  <c r="D138" i="10"/>
  <c r="E173" i="10"/>
  <c r="E267" i="10"/>
  <c r="E30" i="10"/>
  <c r="D22" i="10"/>
  <c r="E101" i="10"/>
  <c r="D67" i="10"/>
  <c r="E200" i="10"/>
  <c r="D57" i="10"/>
  <c r="E273" i="10"/>
  <c r="E85" i="10"/>
  <c r="D65" i="10"/>
  <c r="D196" i="10"/>
  <c r="E110" i="10"/>
  <c r="D99" i="10"/>
  <c r="E135" i="10"/>
  <c r="E92" i="10"/>
  <c r="D219" i="10"/>
  <c r="D37" i="10"/>
  <c r="D28" i="10"/>
  <c r="D117" i="10"/>
  <c r="E27" i="10"/>
  <c r="D211" i="10"/>
  <c r="E232" i="10"/>
  <c r="D95" i="10"/>
  <c r="E187" i="10"/>
  <c r="D62" i="10"/>
  <c r="D78" i="10"/>
  <c r="E172" i="10"/>
  <c r="D276" i="10"/>
  <c r="E292" i="10"/>
  <c r="D279" i="10"/>
  <c r="D72" i="10"/>
  <c r="D206" i="10"/>
  <c r="E144" i="10"/>
  <c r="E238" i="10"/>
  <c r="D102" i="10"/>
  <c r="D295" i="10"/>
  <c r="D150" i="10"/>
  <c r="D114" i="10"/>
  <c r="D261" i="10"/>
  <c r="D123" i="10"/>
  <c r="D40" i="10"/>
  <c r="D164" i="10"/>
  <c r="E32" i="10"/>
  <c r="E294" i="10"/>
  <c r="E123" i="10"/>
  <c r="D135" i="10"/>
  <c r="D51" i="10"/>
  <c r="D70" i="10"/>
  <c r="E50" i="10"/>
  <c r="D36" i="10"/>
  <c r="E202" i="10"/>
  <c r="E297" i="10"/>
  <c r="D269" i="10"/>
  <c r="E88" i="10"/>
  <c r="E177" i="10"/>
  <c r="E218" i="10"/>
  <c r="D179" i="10"/>
  <c r="D244" i="10"/>
  <c r="D131" i="10"/>
  <c r="E252" i="10"/>
  <c r="E72" i="10"/>
  <c r="E93" i="10"/>
  <c r="D139" i="10"/>
  <c r="E59" i="10"/>
  <c r="D61" i="10"/>
  <c r="D133" i="10"/>
  <c r="E22" i="10"/>
  <c r="D201" i="10"/>
  <c r="E190" i="10"/>
  <c r="E121" i="10"/>
  <c r="E161" i="10"/>
  <c r="D48" i="10"/>
  <c r="D44" i="10"/>
  <c r="E120" i="10"/>
  <c r="E145" i="10"/>
  <c r="D250" i="10"/>
  <c r="E197" i="10"/>
  <c r="D182" i="10"/>
  <c r="E89" i="10"/>
  <c r="D282" i="10"/>
  <c r="E212" i="10"/>
  <c r="D101" i="10"/>
  <c r="E298" i="10"/>
  <c r="D215" i="10"/>
  <c r="D266" i="10"/>
  <c r="E247" i="10"/>
  <c r="D241" i="10"/>
  <c r="D23" i="10"/>
  <c r="D254" i="10"/>
  <c r="D64" i="10"/>
  <c r="E269" i="10"/>
  <c r="E100" i="10"/>
  <c r="E115" i="10"/>
  <c r="D185" i="10"/>
  <c r="E164" i="10"/>
  <c r="E208" i="10"/>
  <c r="E201" i="10"/>
  <c r="D21" i="10"/>
  <c r="E204" i="10"/>
  <c r="D257" i="10"/>
  <c r="E215" i="10"/>
  <c r="D43" i="10"/>
  <c r="D122" i="10"/>
  <c r="E37" i="10"/>
  <c r="E86" i="10"/>
  <c r="E153" i="10"/>
  <c r="D229" i="10"/>
  <c r="D224" i="10"/>
  <c r="D191" i="10"/>
  <c r="D220" i="10"/>
  <c r="D32" i="10"/>
  <c r="D243" i="10"/>
  <c r="E277" i="10"/>
  <c r="D161" i="10"/>
  <c r="E71" i="10"/>
  <c r="E236" i="10"/>
  <c r="E95" i="10"/>
  <c r="D143" i="10"/>
  <c r="D136" i="10"/>
  <c r="E82" i="10"/>
  <c r="D256" i="10"/>
  <c r="E239" i="10"/>
  <c r="E216" i="10"/>
  <c r="D232" i="10"/>
  <c r="E46" i="10"/>
  <c r="D157" i="10"/>
  <c r="E207" i="10"/>
  <c r="D288" i="10"/>
  <c r="E45" i="10"/>
  <c r="D82" i="10"/>
  <c r="E146" i="10"/>
  <c r="D225" i="10"/>
  <c r="E184" i="10"/>
  <c r="D45" i="10"/>
  <c r="D193" i="10"/>
  <c r="D237" i="10"/>
  <c r="D109" i="10"/>
  <c r="E78" i="10"/>
  <c r="D132" i="10"/>
  <c r="D100" i="10"/>
  <c r="D293" i="10"/>
  <c r="D110" i="10"/>
  <c r="D207" i="10"/>
  <c r="D140" i="10"/>
  <c r="D129" i="10"/>
  <c r="D41" i="10"/>
  <c r="E228" i="10"/>
  <c r="D198" i="10"/>
  <c r="D281" i="10"/>
  <c r="D172" i="10"/>
  <c r="D38" i="10"/>
  <c r="E260" i="10"/>
  <c r="E160" i="10"/>
  <c r="E57" i="10"/>
  <c r="D186" i="10"/>
  <c r="D190" i="10"/>
  <c r="E24" i="10"/>
  <c r="E251" i="10"/>
  <c r="D88" i="10"/>
  <c r="E97" i="10"/>
  <c r="E91" i="10"/>
  <c r="D280" i="10"/>
  <c r="E150" i="10"/>
  <c r="E211" i="10"/>
  <c r="D147" i="10"/>
  <c r="E49" i="10"/>
  <c r="D47" i="10"/>
  <c r="E293" i="10"/>
  <c r="E66" i="10"/>
  <c r="E291" i="10"/>
  <c r="D228" i="10"/>
  <c r="E280" i="10"/>
  <c r="E87" i="10"/>
  <c r="E206" i="10"/>
  <c r="E188" i="10"/>
  <c r="D92" i="10"/>
  <c r="E213" i="10"/>
  <c r="D234" i="10"/>
  <c r="E258" i="10"/>
  <c r="D29" i="10"/>
  <c r="D158" i="10"/>
  <c r="D63" i="10"/>
  <c r="D137" i="10"/>
  <c r="E70" i="10"/>
  <c r="D203" i="10"/>
  <c r="E105" i="10"/>
  <c r="D238" i="10"/>
  <c r="E149" i="10"/>
  <c r="D221" i="10"/>
  <c r="D69" i="10"/>
  <c r="E266" i="10"/>
  <c r="E126" i="10"/>
  <c r="E141" i="10"/>
  <c r="E124" i="10"/>
  <c r="E214" i="10"/>
  <c r="D267" i="10"/>
  <c r="E199" i="10"/>
  <c r="D24" i="10"/>
  <c r="D93" i="10"/>
  <c r="E134" i="10"/>
  <c r="E76" i="10"/>
  <c r="D151" i="10"/>
  <c r="D204" i="10"/>
  <c r="D113" i="10"/>
  <c r="D25" i="10"/>
  <c r="E287" i="10"/>
  <c r="D74" i="10"/>
  <c r="E41" i="10"/>
  <c r="E68" i="10"/>
  <c r="D159" i="10"/>
  <c r="D265" i="10"/>
  <c r="E290" i="10"/>
  <c r="D177" i="10"/>
  <c r="E205" i="10"/>
  <c r="D259" i="10"/>
  <c r="D245" i="10"/>
  <c r="D274" i="10"/>
  <c r="E220" i="10"/>
  <c r="D85" i="10"/>
  <c r="D235" i="10"/>
  <c r="E119" i="10"/>
  <c r="E278" i="10"/>
  <c r="E210" i="10"/>
  <c r="E142" i="10"/>
  <c r="E56" i="10"/>
  <c r="D197" i="10"/>
  <c r="D270" i="10"/>
  <c r="E35" i="10"/>
  <c r="E54" i="10"/>
  <c r="D80" i="10"/>
  <c r="E243" i="10"/>
  <c r="E122" i="10"/>
  <c r="E107" i="10"/>
  <c r="E245" i="10"/>
  <c r="D286" i="10"/>
  <c r="E257" i="10"/>
  <c r="E125" i="10"/>
  <c r="E288" i="10"/>
  <c r="D60" i="10"/>
  <c r="E229" i="10"/>
  <c r="E171" i="10"/>
  <c r="D199" i="10"/>
  <c r="D50" i="10"/>
  <c r="D236" i="10"/>
  <c r="E275" i="10"/>
  <c r="E196" i="10"/>
  <c r="D212" i="10"/>
  <c r="D273" i="10"/>
  <c r="D49" i="10"/>
  <c r="E237" i="10"/>
  <c r="E77" i="10"/>
  <c r="E174" i="10"/>
  <c r="E98" i="10"/>
  <c r="E259" i="10"/>
  <c r="D86" i="10"/>
  <c r="D146" i="10"/>
  <c r="E118" i="10"/>
  <c r="D292" i="10"/>
  <c r="D145" i="10"/>
  <c r="D192" i="10"/>
  <c r="D55" i="10"/>
  <c r="D170" i="10"/>
  <c r="E165" i="10"/>
  <c r="D106" i="10"/>
  <c r="E244" i="10"/>
  <c r="E94" i="10"/>
  <c r="D178" i="10"/>
  <c r="E40" i="10"/>
  <c r="E198" i="10"/>
  <c r="D26" i="10"/>
  <c r="E178" i="10"/>
  <c r="D149" i="10"/>
  <c r="E166" i="10"/>
  <c r="E223" i="10"/>
  <c r="E268" i="10"/>
  <c r="D81" i="10"/>
  <c r="D218" i="10"/>
  <c r="D124" i="10"/>
  <c r="E44" i="10"/>
  <c r="D27" i="10"/>
  <c r="E156" i="10"/>
  <c r="D213" i="10"/>
  <c r="D121" i="10"/>
  <c r="D153" i="10"/>
  <c r="D97" i="10"/>
  <c r="E261" i="10"/>
  <c r="E234" i="10"/>
  <c r="E176" i="10"/>
  <c r="D125" i="10"/>
  <c r="E289" i="10"/>
  <c r="D296" i="10"/>
  <c r="D200" i="10"/>
  <c r="D202" i="10"/>
  <c r="D252" i="10"/>
  <c r="E52" i="10"/>
  <c r="D248" i="10"/>
  <c r="D58" i="10"/>
  <c r="D33" i="10"/>
  <c r="D73" i="10"/>
  <c r="D112" i="10"/>
  <c r="E61" i="10"/>
  <c r="E34" i="10"/>
  <c r="E136" i="10"/>
  <c r="D189" i="10"/>
  <c r="D169" i="10"/>
  <c r="E138" i="10"/>
  <c r="D105" i="10"/>
  <c r="E169" i="10"/>
  <c r="E74" i="10"/>
  <c r="E116" i="10"/>
  <c r="D205" i="10"/>
  <c r="E240" i="10"/>
  <c r="E99" i="10"/>
  <c r="D268" i="10"/>
  <c r="E255" i="10"/>
  <c r="E69" i="10"/>
  <c r="D251" i="10"/>
  <c r="E193" i="10"/>
  <c r="E217" i="10"/>
  <c r="E67" i="10"/>
  <c r="E295" i="10"/>
  <c r="E191" i="10"/>
  <c r="D59" i="10"/>
  <c r="D103" i="10"/>
  <c r="E55" i="10"/>
  <c r="D90" i="10"/>
  <c r="E103" i="10"/>
  <c r="E262" i="10"/>
  <c r="E272" i="10"/>
  <c r="E113" i="10"/>
  <c r="D180" i="10"/>
  <c r="E102" i="10"/>
  <c r="D289" i="10"/>
  <c r="D240" i="10"/>
  <c r="E179" i="10"/>
  <c r="E194" i="10"/>
  <c r="E284" i="10"/>
  <c r="E162" i="10"/>
  <c r="E264" i="10"/>
  <c r="D249" i="10"/>
  <c r="E117" i="10"/>
  <c r="D216" i="10"/>
  <c r="E28" i="10"/>
  <c r="E47" i="10"/>
  <c r="D167" i="10"/>
  <c r="E279" i="10"/>
  <c r="E189" i="10"/>
  <c r="E225" i="10"/>
  <c r="E132" i="10"/>
  <c r="E106" i="10"/>
  <c r="D104" i="10"/>
  <c r="E73" i="10"/>
  <c r="E185" i="10"/>
  <c r="E227" i="10"/>
  <c r="E296" i="10"/>
  <c r="D239" i="10"/>
  <c r="D127" i="10"/>
  <c r="D264" i="10"/>
  <c r="D226" i="10"/>
  <c r="D68" i="10"/>
  <c r="D275" i="10"/>
  <c r="D176" i="10"/>
  <c r="E130" i="10"/>
  <c r="E154" i="10"/>
  <c r="E233" i="10"/>
  <c r="D39" i="10"/>
  <c r="E222" i="10"/>
  <c r="E159" i="10"/>
  <c r="E148" i="10"/>
  <c r="D184" i="10"/>
  <c r="D284" i="10"/>
  <c r="D119" i="10"/>
  <c r="D183" i="10"/>
  <c r="E19" i="10"/>
  <c r="J19" i="10" s="1"/>
  <c r="D19" i="10"/>
  <c r="I19" i="10" s="1"/>
  <c r="F19" i="10"/>
  <c r="D18" i="10"/>
  <c r="I18" i="10" s="1"/>
  <c r="J27" i="10" l="1"/>
</calcChain>
</file>

<file path=xl/sharedStrings.xml><?xml version="1.0" encoding="utf-8"?>
<sst xmlns="http://schemas.openxmlformats.org/spreadsheetml/2006/main" count="333" uniqueCount="109">
  <si>
    <t>Prep</t>
  </si>
  <si>
    <t>Term 1</t>
  </si>
  <si>
    <t>Term 2</t>
  </si>
  <si>
    <t>Term 3</t>
  </si>
  <si>
    <t>Term 4</t>
  </si>
  <si>
    <t>Date</t>
  </si>
  <si>
    <r>
      <t xml:space="preserve">My </t>
    </r>
    <r>
      <rPr>
        <b/>
        <sz val="11"/>
        <color rgb="FFCB0000"/>
        <rFont val="Calibri"/>
        <family val="2"/>
        <scheme val="minor"/>
      </rPr>
      <t>EXPECTED</t>
    </r>
    <r>
      <rPr>
        <sz val="11"/>
        <color rgb="FF393939"/>
        <rFont val="Calibri"/>
        <family val="2"/>
        <scheme val="minor"/>
      </rPr>
      <t xml:space="preserve"> Score</t>
    </r>
  </si>
  <si>
    <r>
      <t xml:space="preserve">My </t>
    </r>
    <r>
      <rPr>
        <b/>
        <sz val="11"/>
        <color rgb="FF0099CB"/>
        <rFont val="Calibri"/>
        <family val="2"/>
        <scheme val="minor"/>
      </rPr>
      <t>ACTUAL</t>
    </r>
    <r>
      <rPr>
        <sz val="11"/>
        <color rgb="FF393939"/>
        <rFont val="Calibri"/>
        <family val="2"/>
        <scheme val="minor"/>
      </rPr>
      <t xml:space="preserve"> Score</t>
    </r>
  </si>
  <si>
    <r>
      <t xml:space="preserve">My </t>
    </r>
    <r>
      <rPr>
        <b/>
        <sz val="11"/>
        <color rgb="FF99C935"/>
        <rFont val="Calibri"/>
        <family val="2"/>
        <scheme val="minor"/>
      </rPr>
      <t>GOAL</t>
    </r>
    <r>
      <rPr>
        <sz val="11"/>
        <color rgb="FF393939"/>
        <rFont val="Calibri"/>
        <family val="2"/>
        <scheme val="minor"/>
      </rPr>
      <t xml:space="preserve"> Score</t>
    </r>
  </si>
  <si>
    <t>Yr Lvl</t>
  </si>
  <si>
    <t>Jan</t>
  </si>
  <si>
    <t>Feb</t>
  </si>
  <si>
    <t>Mar</t>
  </si>
  <si>
    <t>Apr</t>
  </si>
  <si>
    <t>May</t>
  </si>
  <si>
    <t>Jun</t>
  </si>
  <si>
    <t>Jul</t>
  </si>
  <si>
    <t>Aug</t>
  </si>
  <si>
    <t>Sept</t>
  </si>
  <si>
    <t>Oct</t>
  </si>
  <si>
    <t>Nov</t>
  </si>
  <si>
    <t>Dec</t>
  </si>
  <si>
    <t>P</t>
  </si>
  <si>
    <t>Growth Measurements</t>
  </si>
  <si>
    <t>My Goal Conditional Formatting formulas</t>
  </si>
  <si>
    <t>Year Formulas</t>
  </si>
  <si>
    <t>Month Formulas</t>
  </si>
  <si>
    <t>This year:</t>
  </si>
  <si>
    <t>Summary of Scores</t>
  </si>
  <si>
    <t>EXPECTED</t>
  </si>
  <si>
    <t>ACTUAL</t>
  </si>
  <si>
    <t>GOAL</t>
  </si>
  <si>
    <t>My AVERAGE Growth:</t>
  </si>
  <si>
    <t>Percent charts</t>
  </si>
  <si>
    <t>Full</t>
  </si>
  <si>
    <t>View</t>
  </si>
  <si>
    <t>Subject Area:</t>
  </si>
  <si>
    <t>English</t>
  </si>
  <si>
    <t>Subject</t>
  </si>
  <si>
    <t>Area</t>
  </si>
  <si>
    <t>Mathematics</t>
  </si>
  <si>
    <t>Science</t>
  </si>
  <si>
    <t>History</t>
  </si>
  <si>
    <t>Language</t>
  </si>
  <si>
    <t>Literature</t>
  </si>
  <si>
    <t>Literacy</t>
  </si>
  <si>
    <t>Speaking</t>
  </si>
  <si>
    <t>Writing</t>
  </si>
  <si>
    <t>(optional)</t>
  </si>
  <si>
    <t>My personal details</t>
  </si>
  <si>
    <t>My name:</t>
  </si>
  <si>
    <t>email:</t>
  </si>
  <si>
    <t>Dropdown lists</t>
  </si>
  <si>
    <t>actual score</t>
  </si>
  <si>
    <t>Score charting</t>
  </si>
  <si>
    <r>
      <t>Multiple charts</t>
    </r>
    <r>
      <rPr>
        <i/>
        <sz val="11"/>
        <color rgb="FF393939"/>
        <rFont val="Calibri"/>
        <family val="2"/>
        <scheme val="minor"/>
      </rPr>
      <t xml:space="preserve"> (up to 10 per type - charting 4 tests over 1 year)</t>
    </r>
  </si>
  <si>
    <r>
      <t xml:space="preserve">Single chart </t>
    </r>
    <r>
      <rPr>
        <i/>
        <sz val="11"/>
        <color rgb="FF393939"/>
        <rFont val="Calibri"/>
        <family val="2"/>
        <scheme val="minor"/>
      </rPr>
      <t>(1 type only (AC) - charting 4 tests over 1 year)</t>
    </r>
  </si>
  <si>
    <t>Australian Curriculum (AC) charting</t>
  </si>
  <si>
    <t>free</t>
  </si>
  <si>
    <t>Score charts with unlimited numerical variables</t>
  </si>
  <si>
    <t>Get the Full version...</t>
  </si>
  <si>
    <r>
      <t>The following list indicates</t>
    </r>
    <r>
      <rPr>
        <i/>
        <sz val="8"/>
        <color rgb="FF99CB00"/>
        <rFont val="Calibri"/>
        <family val="2"/>
        <scheme val="minor"/>
      </rPr>
      <t xml:space="preserve"> (with a tick)</t>
    </r>
    <r>
      <rPr>
        <sz val="11"/>
        <color rgb="FF393939"/>
        <rFont val="Calibri"/>
        <family val="2"/>
        <scheme val="minor"/>
      </rPr>
      <t>, the additional features of the full version:</t>
    </r>
  </si>
  <si>
    <t>Name</t>
  </si>
  <si>
    <t>Email</t>
  </si>
  <si>
    <t>My Teacher's Name:</t>
  </si>
  <si>
    <r>
      <t xml:space="preserve">My comments about my </t>
    </r>
    <r>
      <rPr>
        <b/>
        <sz val="10"/>
        <color rgb="FF0099CB"/>
        <rFont val="Calibri"/>
        <family val="2"/>
        <scheme val="minor"/>
      </rPr>
      <t>ACTUAL</t>
    </r>
    <r>
      <rPr>
        <sz val="10"/>
        <color rgb="FF393939"/>
        <rFont val="Calibri"/>
        <family val="2"/>
        <scheme val="minor"/>
      </rPr>
      <t xml:space="preserve"> Score</t>
    </r>
  </si>
  <si>
    <r>
      <t xml:space="preserve">My comments about what I will do to achieve the </t>
    </r>
    <r>
      <rPr>
        <b/>
        <sz val="10"/>
        <color rgb="FF99C935"/>
        <rFont val="Calibri"/>
        <family val="2"/>
        <scheme val="minor"/>
      </rPr>
      <t xml:space="preserve">GOAL </t>
    </r>
    <r>
      <rPr>
        <sz val="10"/>
        <color rgb="FF393939"/>
        <rFont val="Calibri"/>
        <family val="2"/>
        <scheme val="minor"/>
      </rPr>
      <t>Score</t>
    </r>
  </si>
  <si>
    <t>Last date</t>
  </si>
  <si>
    <t>Today's date</t>
  </si>
  <si>
    <t>Cal days</t>
  </si>
  <si>
    <r>
      <rPr>
        <b/>
        <sz val="10"/>
        <color rgb="FF393939"/>
        <rFont val="Calibri"/>
        <family val="2"/>
        <scheme val="minor"/>
      </rPr>
      <t>D</t>
    </r>
    <r>
      <rPr>
        <sz val="10"/>
        <color rgb="FF393939"/>
        <rFont val="Calibri"/>
        <family val="2"/>
        <scheme val="minor"/>
      </rPr>
      <t xml:space="preserve">ays </t>
    </r>
    <r>
      <rPr>
        <b/>
        <sz val="10"/>
        <color rgb="FF33B6E5"/>
        <rFont val="Calibri"/>
        <family val="2"/>
        <scheme val="minor"/>
      </rPr>
      <t>ACTUALLY</t>
    </r>
    <r>
      <rPr>
        <sz val="10"/>
        <color rgb="FF393939"/>
        <rFont val="Calibri"/>
        <family val="2"/>
        <scheme val="minor"/>
      </rPr>
      <t xml:space="preserve"> attended</t>
    </r>
  </si>
  <si>
    <r>
      <rPr>
        <b/>
        <sz val="10"/>
        <color rgb="FF393939"/>
        <rFont val="Calibri"/>
        <family val="2"/>
        <scheme val="minor"/>
      </rPr>
      <t>D</t>
    </r>
    <r>
      <rPr>
        <sz val="10"/>
        <color rgb="FF393939"/>
        <rFont val="Calibri"/>
        <family val="2"/>
        <scheme val="minor"/>
      </rPr>
      <t>ays</t>
    </r>
    <r>
      <rPr>
        <sz val="10"/>
        <color rgb="FFCB0000"/>
        <rFont val="Calibri"/>
        <family val="2"/>
        <scheme val="minor"/>
      </rPr>
      <t xml:space="preserve"> EXPECTED</t>
    </r>
    <r>
      <rPr>
        <sz val="10"/>
        <color rgb="FF393939"/>
        <rFont val="Calibri"/>
        <family val="2"/>
        <scheme val="minor"/>
      </rPr>
      <t xml:space="preserve"> to attend</t>
    </r>
  </si>
  <si>
    <r>
      <t xml:space="preserve">My comments about what I will do to achieve </t>
    </r>
    <r>
      <rPr>
        <b/>
        <sz val="10"/>
        <color rgb="FF99C935"/>
        <rFont val="Calibri"/>
        <family val="2"/>
        <scheme val="minor"/>
      </rPr>
      <t>my GOAL</t>
    </r>
  </si>
  <si>
    <r>
      <rPr>
        <sz val="10"/>
        <color rgb="FF99C935"/>
        <rFont val="Calibri"/>
        <family val="2"/>
        <scheme val="minor"/>
      </rPr>
      <t xml:space="preserve">My </t>
    </r>
    <r>
      <rPr>
        <b/>
        <sz val="11"/>
        <color rgb="FF99C935"/>
        <rFont val="Calibri"/>
        <family val="2"/>
        <scheme val="minor"/>
      </rPr>
      <t>GOAL</t>
    </r>
    <r>
      <rPr>
        <sz val="10"/>
        <color rgb="FF393939"/>
        <rFont val="Calibri"/>
        <family val="2"/>
        <scheme val="minor"/>
      </rPr>
      <t xml:space="preserve"> for the same time period next time</t>
    </r>
  </si>
  <si>
    <t>Data table:</t>
  </si>
  <si>
    <t>Expected</t>
  </si>
  <si>
    <t>Goal</t>
  </si>
  <si>
    <t>Actual (%)</t>
  </si>
  <si>
    <t>%</t>
  </si>
  <si>
    <t>Y axis = %</t>
  </si>
  <si>
    <t>X axis = ...</t>
  </si>
  <si>
    <t>This chart shows Attendance as a percentage (%)</t>
  </si>
  <si>
    <t>The next 10 entries from Entry # :</t>
  </si>
  <si>
    <t>Chart type:</t>
  </si>
  <si>
    <t>1st Entry Number</t>
  </si>
  <si>
    <t>Last Entry Number</t>
  </si>
  <si>
    <t>1st #</t>
  </si>
  <si>
    <t>Last #</t>
  </si>
  <si>
    <t>The previous 10 entries from Entry # :</t>
  </si>
  <si>
    <t>Filtered:</t>
  </si>
  <si>
    <t>The previous 10 entries from today</t>
  </si>
  <si>
    <t>emal:</t>
  </si>
  <si>
    <t>Last score:</t>
  </si>
  <si>
    <t>Bug/Error</t>
  </si>
  <si>
    <t>Screenshot</t>
  </si>
  <si>
    <t xml:space="preserve">If you find a bug or error, please report it by contacting me at: </t>
  </si>
  <si>
    <t>tim.a.danes@gmail.com</t>
  </si>
  <si>
    <t>Solution/s</t>
  </si>
  <si>
    <r>
      <rPr>
        <b/>
        <sz val="11"/>
        <color rgb="FF0099CC"/>
        <rFont val="Calibri"/>
        <family val="2"/>
        <scheme val="minor"/>
      </rPr>
      <t xml:space="preserve">Option 3: </t>
    </r>
    <r>
      <rPr>
        <sz val="11"/>
        <color rgb="FF777777"/>
        <rFont val="Calibri"/>
        <family val="2"/>
        <scheme val="minor"/>
      </rPr>
      <t>Press ESC to go into Excel mode 'normal view' mode when using the tool</t>
    </r>
  </si>
  <si>
    <r>
      <rPr>
        <b/>
        <sz val="11"/>
        <color rgb="FF0099CC"/>
        <rFont val="Calibri"/>
        <family val="2"/>
        <scheme val="minor"/>
      </rPr>
      <t>Option 4:</t>
    </r>
    <r>
      <rPr>
        <sz val="11"/>
        <color rgb="FF777777"/>
        <rFont val="Calibri"/>
        <family val="2"/>
        <scheme val="minor"/>
      </rPr>
      <t xml:space="preserve"> click on the down arrow that is shown (partly hidden) in the above screenshot</t>
    </r>
  </si>
  <si>
    <r>
      <rPr>
        <b/>
        <sz val="11"/>
        <color rgb="FF0099CC"/>
        <rFont val="Calibri"/>
        <family val="2"/>
        <scheme val="minor"/>
      </rPr>
      <t xml:space="preserve">Option 1 </t>
    </r>
    <r>
      <rPr>
        <i/>
        <sz val="11"/>
        <color rgb="FF0099CC"/>
        <rFont val="Calibri"/>
        <family val="2"/>
        <scheme val="minor"/>
      </rPr>
      <t>(recommended)</t>
    </r>
    <r>
      <rPr>
        <sz val="11"/>
        <color rgb="FF777777"/>
        <rFont val="Calibri"/>
        <family val="2"/>
        <scheme val="minor"/>
      </rPr>
      <t>: Always use the 'Save and Close' icon to close the tool</t>
    </r>
  </si>
  <si>
    <r>
      <rPr>
        <b/>
        <sz val="11"/>
        <color rgb="FF0099CC"/>
        <rFont val="Calibri"/>
        <family val="2"/>
        <scheme val="minor"/>
      </rPr>
      <t xml:space="preserve">Option 2: </t>
    </r>
    <r>
      <rPr>
        <sz val="11"/>
        <color rgb="FF777777"/>
        <rFont val="Calibri"/>
        <family val="2"/>
        <scheme val="minor"/>
      </rPr>
      <t xml:space="preserve">Close the file using the 'close window' button rather than the 'close' button </t>
    </r>
    <r>
      <rPr>
        <i/>
        <sz val="11"/>
        <color rgb="FF777777"/>
        <rFont val="Calibri"/>
        <family val="2"/>
        <scheme val="minor"/>
      </rPr>
      <t>(shown right)</t>
    </r>
  </si>
  <si>
    <r>
      <t xml:space="preserve">When you exit, it doesn't close Excel properly </t>
    </r>
    <r>
      <rPr>
        <i/>
        <sz val="11"/>
        <color rgb="FF777777"/>
        <rFont val="Calibri"/>
        <family val="2"/>
        <scheme val="minor"/>
      </rPr>
      <t>(and resets all my 'view' options like headers, formula bar etc.)</t>
    </r>
  </si>
  <si>
    <t>Cause</t>
  </si>
  <si>
    <t>This is caused by the Excel Macro that runs when the tool starts up</t>
  </si>
  <si>
    <t>HOME</t>
  </si>
  <si>
    <r>
      <t>AusVELS</t>
    </r>
    <r>
      <rPr>
        <i/>
        <sz val="11"/>
        <color rgb="FF393939"/>
        <rFont val="Calibri"/>
        <family val="2"/>
        <scheme val="minor"/>
      </rPr>
      <t xml:space="preserve"> - Use AusVELS Standards to track scores and goals</t>
    </r>
  </si>
  <si>
    <t>MY INDIVIDUAL DATA PLAN</t>
  </si>
  <si>
    <t>MID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</si>
</sst>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C09]dd\-mmm\-yy;@"/>
  </numFmts>
  <fonts count="8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93939"/>
      <name val="Calibri"/>
      <family val="2"/>
      <scheme val="minor"/>
    </font>
    <font>
      <i/>
      <sz val="9"/>
      <color rgb="FF393939"/>
      <name val="Calibri"/>
      <family val="2"/>
      <scheme val="minor"/>
    </font>
    <font>
      <b/>
      <sz val="11"/>
      <color rgb="FF393939"/>
      <name val="Calibri"/>
      <family val="2"/>
      <scheme val="minor"/>
    </font>
    <font>
      <i/>
      <sz val="11"/>
      <color rgb="FF393939"/>
      <name val="Calibri"/>
      <family val="2"/>
      <scheme val="minor"/>
    </font>
    <font>
      <b/>
      <sz val="11"/>
      <color rgb="FF0099CB"/>
      <name val="Calibri"/>
      <family val="2"/>
      <scheme val="minor"/>
    </font>
    <font>
      <sz val="11"/>
      <color rgb="FF0099CB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8700"/>
      <name val="Calibri"/>
      <family val="2"/>
      <scheme val="minor"/>
    </font>
    <font>
      <sz val="11"/>
      <color rgb="FF9933CB"/>
      <name val="Calibri"/>
      <family val="2"/>
      <scheme val="minor"/>
    </font>
    <font>
      <b/>
      <sz val="11"/>
      <color rgb="FF99C935"/>
      <name val="Calibri"/>
      <family val="2"/>
      <scheme val="minor"/>
    </font>
    <font>
      <b/>
      <sz val="11"/>
      <color rgb="FFCB0000"/>
      <name val="Calibri"/>
      <family val="2"/>
      <scheme val="minor"/>
    </font>
    <font>
      <sz val="8"/>
      <color rgb="FF393939"/>
      <name val="Calibri"/>
      <family val="2"/>
      <scheme val="minor"/>
    </font>
    <font>
      <sz val="11"/>
      <color rgb="FF99C935"/>
      <name val="Calibri"/>
      <family val="2"/>
      <scheme val="minor"/>
    </font>
    <font>
      <sz val="11"/>
      <color rgb="FFCB0000"/>
      <name val="Calibri"/>
      <family val="2"/>
      <scheme val="minor"/>
    </font>
    <font>
      <b/>
      <i/>
      <sz val="9"/>
      <color rgb="FF0099CB"/>
      <name val="Calibri"/>
      <family val="2"/>
      <scheme val="minor"/>
    </font>
    <font>
      <b/>
      <i/>
      <sz val="9"/>
      <color rgb="FFCB0000"/>
      <name val="Calibri"/>
      <family val="2"/>
      <scheme val="minor"/>
    </font>
    <font>
      <b/>
      <i/>
      <sz val="9"/>
      <color rgb="FF99C935"/>
      <name val="Calibri"/>
      <family val="2"/>
      <scheme val="minor"/>
    </font>
    <font>
      <b/>
      <sz val="9"/>
      <color rgb="FFCB0000"/>
      <name val="Calibri"/>
      <family val="2"/>
      <scheme val="minor"/>
    </font>
    <font>
      <sz val="11"/>
      <color rgb="FF99CB00"/>
      <name val="Calibri"/>
      <family val="2"/>
      <scheme val="minor"/>
    </font>
    <font>
      <i/>
      <sz val="11"/>
      <color rgb="FFCB0000"/>
      <name val="Calibri"/>
      <family val="2"/>
      <scheme val="minor"/>
    </font>
    <font>
      <b/>
      <sz val="12"/>
      <color rgb="FF0099CB"/>
      <name val="Calibri"/>
      <family val="2"/>
      <scheme val="minor"/>
    </font>
    <font>
      <i/>
      <sz val="8"/>
      <color rgb="FFCB0000"/>
      <name val="Calibri"/>
      <family val="2"/>
      <scheme val="minor"/>
    </font>
    <font>
      <i/>
      <sz val="10"/>
      <color rgb="FF0099CB"/>
      <name val="Calibri"/>
      <family val="2"/>
      <scheme val="minor"/>
    </font>
    <font>
      <sz val="11"/>
      <color rgb="FF777777"/>
      <name val="Calibri"/>
      <family val="2"/>
      <scheme val="minor"/>
    </font>
    <font>
      <b/>
      <sz val="10"/>
      <color rgb="FF0099CB"/>
      <name val="Calibri"/>
      <family val="2"/>
      <scheme val="minor"/>
    </font>
    <font>
      <b/>
      <sz val="11"/>
      <color rgb="FF777777"/>
      <name val="Calibri"/>
      <family val="2"/>
      <scheme val="minor"/>
    </font>
    <font>
      <sz val="10"/>
      <color rgb="FF99C935"/>
      <name val="Calibri"/>
      <family val="2"/>
      <scheme val="minor"/>
    </font>
    <font>
      <sz val="10"/>
      <color rgb="FF0099CB"/>
      <name val="Calibri"/>
      <family val="2"/>
      <scheme val="minor"/>
    </font>
    <font>
      <sz val="10"/>
      <color rgb="FFCB0000"/>
      <name val="Calibri"/>
      <family val="2"/>
      <scheme val="minor"/>
    </font>
    <font>
      <sz val="8"/>
      <color rgb="FF0099CB"/>
      <name val="Calibri"/>
      <family val="2"/>
      <scheme val="minor"/>
    </font>
    <font>
      <sz val="8"/>
      <color rgb="FF99C935"/>
      <name val="Calibri"/>
      <family val="2"/>
      <scheme val="minor"/>
    </font>
    <font>
      <sz val="9"/>
      <color rgb="FF393939"/>
      <name val="Calibri"/>
      <family val="2"/>
      <scheme val="minor"/>
    </font>
    <font>
      <sz val="10"/>
      <color rgb="FF393939"/>
      <name val="Calibri"/>
      <family val="2"/>
      <scheme val="minor"/>
    </font>
    <font>
      <sz val="6"/>
      <color theme="0" tint="-0.249977111117893"/>
      <name val="Calibri"/>
      <family val="2"/>
      <scheme val="minor"/>
    </font>
    <font>
      <i/>
      <sz val="11"/>
      <color rgb="FF0099CB"/>
      <name val="Calibri"/>
      <family val="2"/>
      <scheme val="minor"/>
    </font>
    <font>
      <i/>
      <sz val="9"/>
      <color rgb="FF777777"/>
      <name val="Calibri"/>
      <family val="2"/>
      <scheme val="minor"/>
    </font>
    <font>
      <sz val="6"/>
      <color rgb="FFCECECE"/>
      <name val="Calibri"/>
      <family val="2"/>
      <scheme val="minor"/>
    </font>
    <font>
      <sz val="9"/>
      <color rgb="FF777777"/>
      <name val="Calibri"/>
      <family val="2"/>
      <scheme val="minor"/>
    </font>
    <font>
      <sz val="10"/>
      <color rgb="FF777777"/>
      <name val="Calibri"/>
      <family val="2"/>
      <scheme val="minor"/>
    </font>
    <font>
      <b/>
      <sz val="9"/>
      <color rgb="FF777777"/>
      <name val="Calibri"/>
      <family val="2"/>
      <scheme val="minor"/>
    </font>
    <font>
      <sz val="6"/>
      <color rgb="FF777777"/>
      <name val="Calibri"/>
      <family val="2"/>
      <scheme val="minor"/>
    </font>
    <font>
      <sz val="8"/>
      <color rgb="FF777777"/>
      <name val="Calibri"/>
      <family val="2"/>
      <scheme val="minor"/>
    </font>
    <font>
      <b/>
      <i/>
      <sz val="9"/>
      <color rgb="FF777777"/>
      <name val="Calibri"/>
      <family val="2"/>
      <scheme val="minor"/>
    </font>
    <font>
      <i/>
      <sz val="9"/>
      <color theme="0" tint="-0.249977111117893"/>
      <name val="Calibri"/>
      <family val="2"/>
      <scheme val="minor"/>
    </font>
    <font>
      <i/>
      <sz val="8"/>
      <color rgb="FF99CB00"/>
      <name val="Calibri"/>
      <family val="2"/>
      <scheme val="minor"/>
    </font>
    <font>
      <sz val="9"/>
      <color rgb="FFCB0000"/>
      <name val="Segoe Print"/>
    </font>
    <font>
      <sz val="8"/>
      <color rgb="FF393939"/>
      <name val="Segoe Print"/>
    </font>
    <font>
      <sz val="8"/>
      <color rgb="FFCB0000"/>
      <name val="Segoe Print"/>
    </font>
    <font>
      <b/>
      <sz val="9"/>
      <color rgb="FFCB0000"/>
      <name val="Segoe Print"/>
    </font>
    <font>
      <u/>
      <sz val="11"/>
      <color theme="10"/>
      <name val="Calibri"/>
      <family val="2"/>
    </font>
    <font>
      <sz val="8"/>
      <color rgb="FFCECECE"/>
      <name val="Calibri"/>
      <family val="2"/>
      <scheme val="minor"/>
    </font>
    <font>
      <sz val="11"/>
      <color rgb="FF0099CC"/>
      <name val="Calibri"/>
      <family val="2"/>
      <scheme val="minor"/>
    </font>
    <font>
      <sz val="10"/>
      <color rgb="FF0099CC"/>
      <name val="Calibri"/>
      <family val="2"/>
      <scheme val="minor"/>
    </font>
    <font>
      <sz val="9"/>
      <color rgb="FF0099CC"/>
      <name val="Calibri"/>
      <family val="2"/>
      <scheme val="minor"/>
    </font>
    <font>
      <b/>
      <sz val="10"/>
      <color rgb="FF99C935"/>
      <name val="Calibri"/>
      <family val="2"/>
      <scheme val="minor"/>
    </font>
    <font>
      <i/>
      <sz val="8"/>
      <color theme="0" tint="-0.249977111117893"/>
      <name val="Calibri"/>
      <family val="2"/>
      <scheme val="minor"/>
    </font>
    <font>
      <b/>
      <sz val="10"/>
      <color rgb="FF33B6E5"/>
      <name val="Calibri"/>
      <family val="2"/>
      <scheme val="minor"/>
    </font>
    <font>
      <b/>
      <sz val="10"/>
      <color rgb="FF393939"/>
      <name val="Calibri"/>
      <family val="2"/>
      <scheme val="minor"/>
    </font>
    <font>
      <sz val="11"/>
      <color rgb="FF33B6E5"/>
      <name val="Calibri"/>
      <family val="2"/>
      <scheme val="minor"/>
    </font>
    <font>
      <sz val="9"/>
      <color rgb="FFCECECE"/>
      <name val="Calibri"/>
      <family val="2"/>
      <scheme val="minor"/>
    </font>
    <font>
      <i/>
      <sz val="10"/>
      <color rgb="FF393939"/>
      <name val="Calibri"/>
      <family val="2"/>
      <scheme val="minor"/>
    </font>
    <font>
      <b/>
      <i/>
      <sz val="11"/>
      <color rgb="FF777777"/>
      <name val="Calibri"/>
      <family val="2"/>
      <scheme val="minor"/>
    </font>
    <font>
      <b/>
      <sz val="11"/>
      <color rgb="FF0099CC"/>
      <name val="Calibri"/>
      <family val="2"/>
      <scheme val="minor"/>
    </font>
    <font>
      <i/>
      <sz val="11"/>
      <color rgb="FF0099CC"/>
      <name val="Calibri"/>
      <family val="2"/>
      <scheme val="minor"/>
    </font>
    <font>
      <i/>
      <sz val="11"/>
      <color rgb="FF777777"/>
      <name val="Calibri"/>
      <family val="2"/>
      <scheme val="minor"/>
    </font>
    <font>
      <b/>
      <sz val="8"/>
      <color rgb="FFCB0000"/>
      <name val="Segoe Print"/>
    </font>
    <font>
      <sz val="8"/>
      <color theme="0" tint="-0.249977111117893"/>
      <name val="Calibri"/>
      <family val="2"/>
      <scheme val="minor"/>
    </font>
    <font>
      <i/>
      <sz val="8"/>
      <color rgb="FF777777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rgb="FF0099CB"/>
      <name val="Segoe Print"/>
    </font>
    <font>
      <sz val="16"/>
      <color rgb="FF393939"/>
      <name val="Calibri"/>
      <family val="2"/>
      <scheme val="minor"/>
    </font>
    <font>
      <sz val="28"/>
      <color rgb="FF000099"/>
      <name val="Calibri"/>
      <family val="2"/>
      <scheme val="minor"/>
    </font>
    <font>
      <i/>
      <sz val="28"/>
      <color rgb="FF000099"/>
      <name val="Calibri"/>
      <family val="2"/>
      <scheme val="minor"/>
    </font>
    <font>
      <sz val="11"/>
      <color rgb="FF000099"/>
      <name val="Calibri"/>
      <family val="2"/>
      <scheme val="minor"/>
    </font>
    <font>
      <sz val="16"/>
      <color rgb="FF000099"/>
      <name val="Calibri"/>
      <family val="2"/>
      <scheme val="minor"/>
    </font>
    <font>
      <sz val="26"/>
      <color rgb="FF000099"/>
      <name val="Calibri"/>
      <family val="2"/>
      <scheme val="minor"/>
    </font>
    <font>
      <sz val="8"/>
      <color theme="0" tint="-0.14999847407452621"/>
      <name val="Calibri"/>
      <family val="2"/>
      <scheme val="minor"/>
    </font>
    <font>
      <sz val="10"/>
      <color theme="0" tint="-0.1499984740745262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ECECE"/>
        <bgColor indexed="64"/>
      </patternFill>
    </fill>
  </fills>
  <borders count="32">
    <border>
      <left/>
      <right/>
      <top/>
      <bottom/>
      <diagonal/>
    </border>
    <border>
      <left style="thin">
        <color rgb="FFCECECE"/>
      </left>
      <right style="thin">
        <color rgb="FFCECECE"/>
      </right>
      <top style="thin">
        <color rgb="FFCECECE"/>
      </top>
      <bottom style="thin">
        <color rgb="FFCECECE"/>
      </bottom>
      <diagonal/>
    </border>
    <border>
      <left style="thin">
        <color rgb="FFCECECE"/>
      </left>
      <right/>
      <top style="thin">
        <color rgb="FFCECECE"/>
      </top>
      <bottom style="thin">
        <color rgb="FFCECECE"/>
      </bottom>
      <diagonal/>
    </border>
    <border>
      <left/>
      <right/>
      <top style="thin">
        <color rgb="FFCECECE"/>
      </top>
      <bottom style="thin">
        <color rgb="FFCECECE"/>
      </bottom>
      <diagonal/>
    </border>
    <border>
      <left/>
      <right style="thin">
        <color rgb="FFCECECE"/>
      </right>
      <top style="thin">
        <color rgb="FFCECECE"/>
      </top>
      <bottom style="thin">
        <color rgb="FFCECECE"/>
      </bottom>
      <diagonal/>
    </border>
    <border>
      <left/>
      <right/>
      <top/>
      <bottom style="thin">
        <color rgb="FFCECECE"/>
      </bottom>
      <diagonal/>
    </border>
    <border>
      <left/>
      <right/>
      <top/>
      <bottom style="thin">
        <color rgb="FF0099CB"/>
      </bottom>
      <diagonal/>
    </border>
    <border>
      <left/>
      <right/>
      <top style="thin">
        <color rgb="FF0099CB"/>
      </top>
      <bottom style="thin">
        <color rgb="FF0099CB"/>
      </bottom>
      <diagonal/>
    </border>
    <border>
      <left style="thin">
        <color rgb="FF0099CB"/>
      </left>
      <right style="thin">
        <color rgb="FF0099CB"/>
      </right>
      <top style="thin">
        <color rgb="FF0099CB"/>
      </top>
      <bottom style="thin">
        <color rgb="FF0099CB"/>
      </bottom>
      <diagonal/>
    </border>
    <border>
      <left style="thin">
        <color rgb="FFCECECE"/>
      </left>
      <right style="thin">
        <color rgb="FFCECECE"/>
      </right>
      <top style="thin">
        <color rgb="FFCECECE"/>
      </top>
      <bottom/>
      <diagonal/>
    </border>
    <border>
      <left style="thin">
        <color rgb="FFCECECE"/>
      </left>
      <right style="thin">
        <color rgb="FFCECECE"/>
      </right>
      <top/>
      <bottom/>
      <diagonal/>
    </border>
    <border>
      <left style="thin">
        <color rgb="FFCECECE"/>
      </left>
      <right style="thin">
        <color rgb="FFCECECE"/>
      </right>
      <top/>
      <bottom style="thin">
        <color rgb="FFCECECE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rgb="FF33B6E5"/>
      </left>
      <right style="medium">
        <color rgb="FF33B6E5"/>
      </right>
      <top style="medium">
        <color rgb="FF33B6E5"/>
      </top>
      <bottom style="medium">
        <color rgb="FF33B6E5"/>
      </bottom>
      <diagonal/>
    </border>
    <border>
      <left/>
      <right style="thin">
        <color theme="0" tint="-0.249977111117893"/>
      </right>
      <top/>
      <bottom/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 style="thin">
        <color rgb="FFCECECE"/>
      </left>
      <right style="thin">
        <color theme="0" tint="-0.249977111117893"/>
      </right>
      <top style="thin">
        <color rgb="FFCECECE"/>
      </top>
      <bottom/>
      <diagonal/>
    </border>
    <border>
      <left style="thin">
        <color rgb="FFCECECE"/>
      </left>
      <right style="thin">
        <color theme="0" tint="-0.249977111117893"/>
      </right>
      <top/>
      <bottom/>
      <diagonal/>
    </border>
    <border>
      <left/>
      <right/>
      <top style="thin">
        <color theme="0" tint="-4.9989318521683403E-2"/>
      </top>
      <bottom/>
      <diagonal/>
    </border>
    <border>
      <left style="medium">
        <color rgb="FF0099CC"/>
      </left>
      <right style="medium">
        <color rgb="FF0099CC"/>
      </right>
      <top style="medium">
        <color rgb="FF0099CC"/>
      </top>
      <bottom style="medium">
        <color rgb="FF0099CC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rgb="FFCECECE"/>
      </bottom>
      <diagonal/>
    </border>
    <border>
      <left/>
      <right/>
      <top style="thin">
        <color indexed="64"/>
      </top>
      <bottom/>
      <diagonal/>
    </border>
    <border>
      <left style="thin">
        <color rgb="FFCECECE"/>
      </left>
      <right/>
      <top style="thin">
        <color rgb="FFCECECE"/>
      </top>
      <bottom style="thin">
        <color indexed="64"/>
      </bottom>
      <diagonal/>
    </border>
    <border>
      <left/>
      <right/>
      <top style="thin">
        <color rgb="FFCECECE"/>
      </top>
      <bottom style="thin">
        <color indexed="64"/>
      </bottom>
      <diagonal/>
    </border>
    <border>
      <left/>
      <right style="thin">
        <color rgb="FFCECECE"/>
      </right>
      <top style="thin">
        <color rgb="FFCECECE"/>
      </top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>
      <alignment vertical="top"/>
      <protection locked="0"/>
    </xf>
  </cellStyleXfs>
  <cellXfs count="290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Border="1" applyAlignment="1"/>
    <xf numFmtId="0" fontId="2" fillId="0" borderId="0" xfId="0" applyFont="1" applyBorder="1"/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0" xfId="0" applyFont="1" applyAlignment="1"/>
    <xf numFmtId="0" fontId="22" fillId="0" borderId="0" xfId="0" applyFont="1"/>
    <xf numFmtId="0" fontId="4" fillId="0" borderId="0" xfId="0" applyFont="1" applyBorder="1"/>
    <xf numFmtId="0" fontId="21" fillId="0" borderId="0" xfId="0" applyFont="1" applyAlignment="1">
      <alignment vertical="top" wrapText="1"/>
    </xf>
    <xf numFmtId="0" fontId="24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Border="1" applyAlignment="1"/>
    <xf numFmtId="0" fontId="2" fillId="0" borderId="0" xfId="0" applyFont="1" applyBorder="1"/>
    <xf numFmtId="0" fontId="8" fillId="2" borderId="0" xfId="0" applyFont="1" applyFill="1" applyProtection="1"/>
    <xf numFmtId="14" fontId="8" fillId="2" borderId="0" xfId="0" applyNumberFormat="1" applyFont="1" applyFill="1" applyProtection="1"/>
    <xf numFmtId="0" fontId="2" fillId="2" borderId="0" xfId="0" applyFont="1" applyFill="1"/>
    <xf numFmtId="0" fontId="0" fillId="2" borderId="0" xfId="0" applyFill="1"/>
    <xf numFmtId="0" fontId="36" fillId="2" borderId="0" xfId="0" applyFont="1" applyFill="1"/>
    <xf numFmtId="0" fontId="25" fillId="2" borderId="0" xfId="0" applyFont="1" applyFill="1"/>
    <xf numFmtId="14" fontId="25" fillId="2" borderId="0" xfId="0" applyNumberFormat="1" applyFont="1" applyFill="1" applyBorder="1" applyProtection="1"/>
    <xf numFmtId="0" fontId="25" fillId="2" borderId="0" xfId="0" applyFont="1" applyFill="1" applyBorder="1" applyProtection="1"/>
    <xf numFmtId="0" fontId="5" fillId="0" borderId="0" xfId="0" applyFont="1" applyBorder="1"/>
    <xf numFmtId="0" fontId="4" fillId="0" borderId="0" xfId="0" applyFont="1" applyBorder="1" applyAlignment="1"/>
    <xf numFmtId="0" fontId="2" fillId="0" borderId="0" xfId="0" applyFont="1" applyAlignment="1">
      <alignment horizontal="right"/>
    </xf>
    <xf numFmtId="0" fontId="45" fillId="0" borderId="0" xfId="0" applyFont="1"/>
    <xf numFmtId="0" fontId="24" fillId="0" borderId="0" xfId="0" applyFont="1" applyAlignment="1">
      <alignment vertical="top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5" fillId="0" borderId="0" xfId="0" applyFont="1" applyProtection="1"/>
    <xf numFmtId="0" fontId="27" fillId="0" borderId="0" xfId="0" applyFont="1" applyProtection="1"/>
    <xf numFmtId="0" fontId="27" fillId="0" borderId="0" xfId="0" applyFont="1" applyAlignment="1" applyProtection="1">
      <alignment horizontal="right"/>
    </xf>
    <xf numFmtId="0" fontId="2" fillId="0" borderId="0" xfId="0" applyFont="1" applyBorder="1" applyAlignment="1" applyProtection="1">
      <alignment vertical="center"/>
    </xf>
    <xf numFmtId="0" fontId="25" fillId="0" borderId="0" xfId="0" applyFont="1" applyAlignment="1" applyProtection="1">
      <alignment horizontal="right"/>
    </xf>
    <xf numFmtId="0" fontId="38" fillId="0" borderId="0" xfId="0" applyFont="1" applyAlignment="1" applyProtection="1">
      <alignment vertical="top"/>
    </xf>
    <xf numFmtId="0" fontId="43" fillId="2" borderId="0" xfId="0" applyFont="1" applyFill="1" applyBorder="1" applyAlignment="1" applyProtection="1">
      <alignment horizontal="center" wrapText="1"/>
    </xf>
    <xf numFmtId="0" fontId="25" fillId="2" borderId="0" xfId="0" applyFont="1" applyFill="1" applyBorder="1" applyAlignment="1" applyProtection="1">
      <alignment textRotation="90"/>
    </xf>
    <xf numFmtId="0" fontId="25" fillId="2" borderId="0" xfId="0" applyFont="1" applyFill="1" applyBorder="1" applyAlignment="1" applyProtection="1"/>
    <xf numFmtId="0" fontId="27" fillId="2" borderId="0" xfId="0" applyFont="1" applyFill="1" applyBorder="1" applyAlignment="1" applyProtection="1">
      <alignment horizontal="center" vertical="center"/>
    </xf>
    <xf numFmtId="0" fontId="44" fillId="2" borderId="0" xfId="0" applyFont="1" applyFill="1" applyBorder="1" applyAlignment="1" applyProtection="1">
      <alignment horizontal="center" vertical="center"/>
    </xf>
    <xf numFmtId="2" fontId="25" fillId="2" borderId="0" xfId="0" applyNumberFormat="1" applyFont="1" applyFill="1" applyBorder="1" applyAlignment="1" applyProtection="1">
      <alignment horizontal="center" vertical="center"/>
    </xf>
    <xf numFmtId="0" fontId="27" fillId="2" borderId="0" xfId="0" applyFont="1" applyFill="1" applyBorder="1" applyAlignment="1" applyProtection="1">
      <alignment horizontal="right"/>
    </xf>
    <xf numFmtId="2" fontId="25" fillId="2" borderId="0" xfId="0" applyNumberFormat="1" applyFont="1" applyFill="1" applyBorder="1" applyAlignment="1" applyProtection="1"/>
    <xf numFmtId="0" fontId="27" fillId="2" borderId="0" xfId="0" applyFont="1" applyFill="1" applyBorder="1" applyAlignment="1" applyProtection="1"/>
    <xf numFmtId="0" fontId="2" fillId="0" borderId="0" xfId="0" applyFont="1" applyProtection="1"/>
    <xf numFmtId="0" fontId="33" fillId="0" borderId="0" xfId="0" applyFont="1" applyProtection="1"/>
    <xf numFmtId="0" fontId="9" fillId="0" borderId="0" xfId="0" applyFont="1" applyProtection="1"/>
    <xf numFmtId="0" fontId="2" fillId="0" borderId="0" xfId="0" applyFont="1" applyBorder="1" applyProtection="1"/>
    <xf numFmtId="0" fontId="10" fillId="0" borderId="0" xfId="0" applyFont="1" applyAlignment="1" applyProtection="1">
      <alignment horizontal="right"/>
    </xf>
    <xf numFmtId="0" fontId="19" fillId="0" borderId="0" xfId="0" applyFont="1" applyAlignment="1" applyProtection="1"/>
    <xf numFmtId="0" fontId="2" fillId="2" borderId="0" xfId="0" applyFont="1" applyFill="1" applyBorder="1" applyAlignment="1" applyProtection="1">
      <alignment horizontal="right"/>
    </xf>
    <xf numFmtId="0" fontId="5" fillId="0" borderId="0" xfId="0" applyFont="1" applyAlignment="1" applyProtection="1"/>
    <xf numFmtId="0" fontId="2" fillId="0" borderId="0" xfId="0" applyFont="1" applyAlignment="1" applyProtection="1">
      <alignment textRotation="90"/>
    </xf>
    <xf numFmtId="0" fontId="19" fillId="0" borderId="0" xfId="0" applyFont="1" applyAlignment="1" applyProtection="1">
      <alignment horizontal="center"/>
    </xf>
    <xf numFmtId="0" fontId="2" fillId="0" borderId="0" xfId="0" applyFont="1" applyBorder="1" applyAlignment="1" applyProtection="1">
      <alignment textRotation="90"/>
    </xf>
    <xf numFmtId="0" fontId="2" fillId="0" borderId="0" xfId="0" applyFont="1" applyBorder="1" applyAlignment="1" applyProtection="1"/>
    <xf numFmtId="0" fontId="35" fillId="0" borderId="0" xfId="0" applyFont="1" applyAlignment="1" applyProtection="1">
      <alignment vertical="top"/>
    </xf>
    <xf numFmtId="0" fontId="6" fillId="0" borderId="0" xfId="0" applyFont="1" applyAlignment="1" applyProtection="1"/>
    <xf numFmtId="0" fontId="2" fillId="0" borderId="5" xfId="0" applyFont="1" applyBorder="1" applyAlignment="1" applyProtection="1"/>
    <xf numFmtId="0" fontId="25" fillId="0" borderId="0" xfId="0" applyFont="1" applyBorder="1" applyAlignment="1" applyProtection="1">
      <alignment horizontal="right" vertical="center"/>
    </xf>
    <xf numFmtId="0" fontId="48" fillId="0" borderId="0" xfId="0" applyFont="1" applyAlignment="1">
      <alignment vertical="top"/>
    </xf>
    <xf numFmtId="0" fontId="49" fillId="0" borderId="0" xfId="0" applyFont="1" applyAlignment="1">
      <alignment vertical="top"/>
    </xf>
    <xf numFmtId="0" fontId="23" fillId="0" borderId="0" xfId="0" applyFont="1" applyAlignment="1">
      <alignment horizontal="center" vertical="top" wrapText="1"/>
    </xf>
    <xf numFmtId="0" fontId="2" fillId="0" borderId="0" xfId="0" applyFont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13" fillId="0" borderId="0" xfId="0" applyFont="1" applyAlignment="1" applyProtection="1">
      <alignment horizontal="center" wrapText="1"/>
    </xf>
    <xf numFmtId="0" fontId="50" fillId="0" borderId="0" xfId="0" applyFont="1" applyProtection="1"/>
    <xf numFmtId="0" fontId="25" fillId="0" borderId="0" xfId="0" applyFont="1" applyAlignment="1" applyProtection="1">
      <alignment horizontal="right" vertical="center"/>
    </xf>
    <xf numFmtId="0" fontId="47" fillId="0" borderId="0" xfId="0" applyFont="1" applyBorder="1" applyAlignment="1" applyProtection="1">
      <alignment wrapText="1"/>
    </xf>
    <xf numFmtId="0" fontId="49" fillId="0" borderId="0" xfId="0" applyFont="1" applyProtection="1"/>
    <xf numFmtId="0" fontId="4" fillId="0" borderId="0" xfId="0" applyFont="1" applyProtection="1"/>
    <xf numFmtId="0" fontId="13" fillId="0" borderId="0" xfId="0" applyFont="1" applyProtection="1"/>
    <xf numFmtId="0" fontId="40" fillId="0" borderId="0" xfId="0" applyFont="1" applyAlignment="1" applyProtection="1">
      <alignment horizontal="right"/>
    </xf>
    <xf numFmtId="0" fontId="40" fillId="0" borderId="0" xfId="0" applyFont="1" applyAlignment="1" applyProtection="1">
      <alignment horizontal="right" vertical="center"/>
    </xf>
    <xf numFmtId="0" fontId="29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43" fillId="0" borderId="0" xfId="0" applyFont="1" applyAlignment="1" applyProtection="1">
      <alignment vertical="center"/>
    </xf>
    <xf numFmtId="0" fontId="49" fillId="0" borderId="0" xfId="0" applyFont="1" applyAlignment="1" applyProtection="1">
      <alignment horizontal="right"/>
    </xf>
    <xf numFmtId="0" fontId="49" fillId="2" borderId="0" xfId="0" applyFont="1" applyFill="1" applyBorder="1" applyProtection="1"/>
    <xf numFmtId="0" fontId="53" fillId="0" borderId="0" xfId="0" applyFont="1" applyAlignment="1" applyProtection="1">
      <alignment vertical="center"/>
    </xf>
    <xf numFmtId="0" fontId="55" fillId="0" borderId="0" xfId="0" applyFont="1" applyAlignment="1" applyProtection="1">
      <alignment vertical="center"/>
    </xf>
    <xf numFmtId="0" fontId="34" fillId="0" borderId="5" xfId="0" applyFont="1" applyBorder="1" applyAlignment="1" applyProtection="1"/>
    <xf numFmtId="0" fontId="19" fillId="0" borderId="0" xfId="0" applyFont="1" applyBorder="1" applyAlignment="1" applyProtection="1"/>
    <xf numFmtId="0" fontId="5" fillId="0" borderId="0" xfId="0" applyFont="1" applyBorder="1" applyAlignment="1" applyProtection="1"/>
    <xf numFmtId="0" fontId="40" fillId="0" borderId="0" xfId="0" applyFont="1" applyBorder="1" applyAlignment="1" applyProtection="1">
      <alignment horizontal="right" vertical="center"/>
    </xf>
    <xf numFmtId="0" fontId="19" fillId="0" borderId="0" xfId="0" applyFont="1" applyBorder="1" applyAlignment="1" applyProtection="1">
      <alignment horizontal="center"/>
    </xf>
    <xf numFmtId="0" fontId="35" fillId="0" borderId="0" xfId="0" applyFont="1" applyBorder="1" applyAlignment="1" applyProtection="1">
      <alignment vertical="top"/>
    </xf>
    <xf numFmtId="0" fontId="6" fillId="0" borderId="0" xfId="0" applyFont="1" applyBorder="1" applyAlignment="1" applyProtection="1"/>
    <xf numFmtId="0" fontId="34" fillId="0" borderId="0" xfId="0" applyFont="1" applyBorder="1" applyAlignment="1" applyProtection="1"/>
    <xf numFmtId="0" fontId="34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textRotation="90" wrapText="1"/>
    </xf>
    <xf numFmtId="0" fontId="2" fillId="0" borderId="18" xfId="0" applyFont="1" applyBorder="1" applyAlignment="1" applyProtection="1">
      <alignment textRotation="90" wrapText="1"/>
    </xf>
    <xf numFmtId="0" fontId="13" fillId="0" borderId="0" xfId="0" applyFont="1" applyBorder="1" applyAlignment="1" applyProtection="1">
      <alignment vertical="top" wrapText="1"/>
    </xf>
    <xf numFmtId="0" fontId="3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13" fillId="0" borderId="0" xfId="0" applyFont="1" applyAlignment="1" applyProtection="1">
      <alignment wrapText="1"/>
    </xf>
    <xf numFmtId="0" fontId="4" fillId="0" borderId="0" xfId="0" applyFont="1" applyAlignment="1" applyProtection="1">
      <alignment vertical="center"/>
    </xf>
    <xf numFmtId="0" fontId="2" fillId="3" borderId="20" xfId="0" applyFont="1" applyFill="1" applyBorder="1" applyAlignment="1" applyProtection="1">
      <alignment horizontal="right"/>
    </xf>
    <xf numFmtId="0" fontId="2" fillId="3" borderId="21" xfId="0" applyFont="1" applyFill="1" applyBorder="1" applyAlignment="1" applyProtection="1">
      <alignment horizontal="right"/>
    </xf>
    <xf numFmtId="0" fontId="2" fillId="2" borderId="17" xfId="0" applyFont="1" applyFill="1" applyBorder="1" applyAlignment="1" applyProtection="1">
      <alignment horizontal="right"/>
    </xf>
    <xf numFmtId="0" fontId="2" fillId="0" borderId="17" xfId="0" applyFont="1" applyBorder="1" applyProtection="1"/>
    <xf numFmtId="0" fontId="13" fillId="0" borderId="0" xfId="0" applyFont="1" applyBorder="1" applyAlignment="1" applyProtection="1">
      <alignment wrapText="1"/>
    </xf>
    <xf numFmtId="0" fontId="17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2" fontId="15" fillId="0" borderId="0" xfId="0" applyNumberFormat="1" applyFont="1" applyBorder="1" applyAlignment="1" applyProtection="1">
      <alignment horizontal="left" vertical="center"/>
    </xf>
    <xf numFmtId="2" fontId="7" fillId="0" borderId="0" xfId="0" applyNumberFormat="1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/>
    </xf>
    <xf numFmtId="2" fontId="14" fillId="0" borderId="0" xfId="0" applyNumberFormat="1" applyFont="1" applyBorder="1" applyAlignment="1" applyProtection="1">
      <alignment horizontal="left" vertical="center"/>
    </xf>
    <xf numFmtId="0" fontId="33" fillId="0" borderId="0" xfId="0" applyFont="1" applyBorder="1" applyAlignment="1" applyProtection="1">
      <alignment horizontal="center"/>
    </xf>
    <xf numFmtId="0" fontId="52" fillId="0" borderId="0" xfId="0" applyFont="1" applyBorder="1" applyAlignment="1" applyProtection="1">
      <alignment horizontal="center" vertical="center" wrapText="1"/>
    </xf>
    <xf numFmtId="0" fontId="61" fillId="0" borderId="18" xfId="0" applyFont="1" applyBorder="1" applyAlignment="1" applyProtection="1">
      <alignment horizontal="center"/>
    </xf>
    <xf numFmtId="0" fontId="52" fillId="0" borderId="19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right"/>
    </xf>
    <xf numFmtId="0" fontId="2" fillId="0" borderId="17" xfId="0" applyFont="1" applyBorder="1" applyAlignment="1" applyProtection="1">
      <alignment horizontal="right"/>
    </xf>
    <xf numFmtId="0" fontId="13" fillId="0" borderId="0" xfId="0" applyFont="1" applyAlignment="1" applyProtection="1">
      <alignment horizontal="center" vertical="center"/>
    </xf>
    <xf numFmtId="0" fontId="62" fillId="0" borderId="0" xfId="0" applyFont="1" applyBorder="1" applyAlignment="1" applyProtection="1">
      <alignment horizontal="right"/>
    </xf>
    <xf numFmtId="0" fontId="2" fillId="3" borderId="0" xfId="0" applyFont="1" applyFill="1" applyBorder="1" applyAlignment="1" applyProtection="1">
      <alignment horizontal="left"/>
    </xf>
    <xf numFmtId="0" fontId="39" fillId="0" borderId="0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center" wrapText="1"/>
    </xf>
    <xf numFmtId="1" fontId="2" fillId="0" borderId="0" xfId="0" applyNumberFormat="1" applyFont="1" applyAlignment="1" applyProtection="1">
      <alignment horizontal="center"/>
    </xf>
    <xf numFmtId="1" fontId="2" fillId="0" borderId="0" xfId="0" applyNumberFormat="1" applyFont="1" applyBorder="1" applyAlignment="1" applyProtection="1">
      <alignment horizontal="center"/>
    </xf>
    <xf numFmtId="0" fontId="54" fillId="0" borderId="0" xfId="0" applyFont="1" applyBorder="1" applyAlignment="1" applyProtection="1">
      <alignment vertical="center"/>
    </xf>
    <xf numFmtId="0" fontId="2" fillId="0" borderId="16" xfId="0" applyFont="1" applyBorder="1" applyProtection="1"/>
    <xf numFmtId="0" fontId="61" fillId="0" borderId="0" xfId="0" applyFont="1" applyBorder="1" applyAlignment="1" applyProtection="1">
      <alignment horizontal="center"/>
    </xf>
    <xf numFmtId="0" fontId="60" fillId="0" borderId="0" xfId="0" applyFont="1" applyBorder="1" applyAlignment="1" applyProtection="1">
      <alignment horizontal="right" vertical="center"/>
      <protection locked="0"/>
    </xf>
    <xf numFmtId="0" fontId="30" fillId="0" borderId="0" xfId="0" applyFont="1" applyBorder="1" applyAlignment="1" applyProtection="1">
      <alignment horizontal="left"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34" fillId="0" borderId="12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/>
    </xf>
    <xf numFmtId="0" fontId="25" fillId="2" borderId="0" xfId="0" applyFont="1" applyFill="1" applyProtection="1"/>
    <xf numFmtId="0" fontId="25" fillId="2" borderId="9" xfId="0" applyFont="1" applyFill="1" applyBorder="1" applyProtection="1"/>
    <xf numFmtId="0" fontId="53" fillId="2" borderId="0" xfId="0" applyFont="1" applyFill="1" applyAlignment="1" applyProtection="1">
      <alignment vertical="center"/>
    </xf>
    <xf numFmtId="0" fontId="39" fillId="2" borderId="0" xfId="0" applyFont="1" applyFill="1" applyProtection="1"/>
    <xf numFmtId="0" fontId="49" fillId="2" borderId="0" xfId="0" applyFont="1" applyFill="1" applyProtection="1"/>
    <xf numFmtId="0" fontId="27" fillId="2" borderId="0" xfId="0" applyFont="1" applyFill="1" applyProtection="1"/>
    <xf numFmtId="0" fontId="2" fillId="2" borderId="0" xfId="0" applyFont="1" applyFill="1" applyProtection="1"/>
    <xf numFmtId="0" fontId="25" fillId="2" borderId="0" xfId="0" applyFont="1" applyFill="1" applyAlignment="1" applyProtection="1">
      <alignment horizontal="right"/>
    </xf>
    <xf numFmtId="0" fontId="2" fillId="2" borderId="0" xfId="0" applyFont="1" applyFill="1" applyBorder="1" applyAlignment="1" applyProtection="1">
      <alignment vertical="center"/>
    </xf>
    <xf numFmtId="0" fontId="33" fillId="2" borderId="0" xfId="0" applyFont="1" applyFill="1" applyProtection="1"/>
    <xf numFmtId="0" fontId="38" fillId="2" borderId="0" xfId="0" applyFont="1" applyFill="1" applyAlignment="1" applyProtection="1">
      <alignment vertical="top"/>
    </xf>
    <xf numFmtId="0" fontId="25" fillId="2" borderId="10" xfId="0" applyFont="1" applyFill="1" applyBorder="1" applyProtection="1"/>
    <xf numFmtId="0" fontId="2" fillId="2" borderId="16" xfId="0" applyFont="1" applyFill="1" applyBorder="1"/>
    <xf numFmtId="0" fontId="25" fillId="2" borderId="0" xfId="0" applyFont="1" applyFill="1" applyBorder="1" applyAlignment="1" applyProtection="1">
      <alignment horizontal="right"/>
    </xf>
    <xf numFmtId="0" fontId="40" fillId="2" borderId="0" xfId="0" applyFont="1" applyFill="1" applyBorder="1" applyAlignment="1" applyProtection="1">
      <alignment vertical="center"/>
    </xf>
    <xf numFmtId="0" fontId="41" fillId="2" borderId="0" xfId="0" applyFont="1" applyFill="1" applyAlignment="1" applyProtection="1"/>
    <xf numFmtId="0" fontId="41" fillId="2" borderId="0" xfId="0" applyFont="1" applyFill="1" applyBorder="1" applyAlignment="1" applyProtection="1"/>
    <xf numFmtId="0" fontId="42" fillId="2" borderId="0" xfId="0" applyFont="1" applyFill="1" applyBorder="1" applyAlignment="1" applyProtection="1">
      <alignment vertical="top"/>
    </xf>
    <xf numFmtId="0" fontId="25" fillId="2" borderId="11" xfId="0" applyFont="1" applyFill="1" applyBorder="1" applyProtection="1"/>
    <xf numFmtId="0" fontId="4" fillId="2" borderId="0" xfId="0" applyFont="1" applyFill="1"/>
    <xf numFmtId="0" fontId="53" fillId="2" borderId="0" xfId="0" applyFont="1" applyFill="1" applyAlignment="1" applyProtection="1">
      <alignment horizontal="left" vertical="center"/>
    </xf>
    <xf numFmtId="0" fontId="2" fillId="2" borderId="0" xfId="0" applyFont="1" applyFill="1" applyBorder="1"/>
    <xf numFmtId="0" fontId="0" fillId="2" borderId="0" xfId="0" applyFill="1" applyBorder="1"/>
    <xf numFmtId="0" fontId="2" fillId="2" borderId="0" xfId="0" applyFont="1" applyFill="1" applyBorder="1" applyProtection="1"/>
    <xf numFmtId="0" fontId="63" fillId="2" borderId="0" xfId="0" applyFont="1" applyFill="1"/>
    <xf numFmtId="0" fontId="15" fillId="2" borderId="0" xfId="0" applyFont="1" applyFill="1"/>
    <xf numFmtId="0" fontId="27" fillId="2" borderId="0" xfId="0" applyFont="1" applyFill="1"/>
    <xf numFmtId="0" fontId="4" fillId="2" borderId="0" xfId="0" applyFont="1" applyFill="1" applyBorder="1"/>
    <xf numFmtId="0" fontId="4" fillId="2" borderId="0" xfId="0" applyFont="1" applyFill="1" applyProtection="1"/>
    <xf numFmtId="0" fontId="2" fillId="2" borderId="9" xfId="0" applyFont="1" applyFill="1" applyBorder="1" applyAlignment="1" applyProtection="1">
      <alignment horizontal="right"/>
    </xf>
    <xf numFmtId="0" fontId="13" fillId="2" borderId="0" xfId="0" applyFont="1" applyFill="1" applyProtection="1"/>
    <xf numFmtId="0" fontId="2" fillId="2" borderId="10" xfId="0" applyFont="1" applyFill="1" applyBorder="1" applyAlignment="1" applyProtection="1">
      <alignment horizontal="right"/>
    </xf>
    <xf numFmtId="0" fontId="17" fillId="2" borderId="0" xfId="0" applyFont="1" applyFill="1" applyAlignment="1" applyProtection="1">
      <alignment horizontal="center" vertical="center"/>
    </xf>
    <xf numFmtId="0" fontId="16" fillId="2" borderId="0" xfId="0" applyFont="1" applyFill="1" applyAlignment="1" applyProtection="1">
      <alignment horizontal="center" vertical="center"/>
    </xf>
    <xf numFmtId="0" fontId="18" fillId="2" borderId="0" xfId="0" applyFont="1" applyFill="1" applyAlignment="1" applyProtection="1">
      <alignment horizontal="center" vertical="center"/>
    </xf>
    <xf numFmtId="0" fontId="2" fillId="2" borderId="8" xfId="0" applyFont="1" applyFill="1" applyBorder="1" applyProtection="1"/>
    <xf numFmtId="2" fontId="15" fillId="2" borderId="1" xfId="0" applyNumberFormat="1" applyFont="1" applyFill="1" applyBorder="1" applyAlignment="1" applyProtection="1">
      <alignment horizontal="center" vertical="center"/>
    </xf>
    <xf numFmtId="2" fontId="7" fillId="2" borderId="1" xfId="0" applyNumberFormat="1" applyFont="1" applyFill="1" applyBorder="1" applyAlignment="1" applyProtection="1">
      <alignment horizontal="center" vertical="center"/>
    </xf>
    <xf numFmtId="0" fontId="20" fillId="2" borderId="0" xfId="0" applyFont="1" applyFill="1" applyProtection="1"/>
    <xf numFmtId="2" fontId="14" fillId="2" borderId="1" xfId="0" applyNumberFormat="1" applyFont="1" applyFill="1" applyBorder="1" applyAlignment="1" applyProtection="1">
      <alignment horizontal="center" vertical="center"/>
    </xf>
    <xf numFmtId="0" fontId="2" fillId="2" borderId="23" xfId="0" applyFont="1" applyFill="1" applyBorder="1"/>
    <xf numFmtId="0" fontId="67" fillId="2" borderId="0" xfId="0" applyFont="1" applyFill="1" applyAlignment="1" applyProtection="1">
      <alignment horizontal="left" vertical="center"/>
    </xf>
    <xf numFmtId="0" fontId="67" fillId="2" borderId="0" xfId="0" applyFont="1" applyFill="1" applyAlignment="1" applyProtection="1">
      <alignment horizontal="left" vertical="top"/>
    </xf>
    <xf numFmtId="0" fontId="67" fillId="2" borderId="0" xfId="0" applyFont="1" applyFill="1" applyAlignment="1" applyProtection="1">
      <alignment horizontal="right" vertical="center"/>
    </xf>
    <xf numFmtId="0" fontId="47" fillId="0" borderId="0" xfId="0" applyFont="1" applyBorder="1" applyAlignment="1" applyProtection="1"/>
    <xf numFmtId="2" fontId="0" fillId="0" borderId="7" xfId="0" applyNumberFormat="1" applyBorder="1" applyAlignment="1">
      <alignment horizontal="center" vertical="center"/>
    </xf>
    <xf numFmtId="0" fontId="2" fillId="0" borderId="6" xfId="0" applyFont="1" applyBorder="1"/>
    <xf numFmtId="0" fontId="4" fillId="0" borderId="6" xfId="0" applyFont="1" applyBorder="1"/>
    <xf numFmtId="0" fontId="38" fillId="2" borderId="27" xfId="0" applyFont="1" applyFill="1" applyBorder="1" applyAlignment="1" applyProtection="1">
      <alignment vertical="top"/>
    </xf>
    <xf numFmtId="0" fontId="25" fillId="2" borderId="27" xfId="0" applyFont="1" applyFill="1" applyBorder="1" applyProtection="1"/>
    <xf numFmtId="0" fontId="69" fillId="0" borderId="6" xfId="0" applyFont="1" applyBorder="1" applyAlignment="1">
      <alignment horizontal="right"/>
    </xf>
    <xf numFmtId="0" fontId="69" fillId="0" borderId="0" xfId="0" applyFont="1" applyBorder="1" applyAlignment="1">
      <alignment horizontal="right"/>
    </xf>
    <xf numFmtId="0" fontId="1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47" fillId="2" borderId="0" xfId="0" applyFont="1" applyFill="1" applyAlignment="1" applyProtection="1">
      <alignment horizontal="left" vertical="center"/>
    </xf>
    <xf numFmtId="0" fontId="7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2" fillId="2" borderId="0" xfId="0" applyFont="1" applyFill="1" applyAlignment="1" applyProtection="1">
      <alignment vertical="top"/>
    </xf>
    <xf numFmtId="0" fontId="0" fillId="2" borderId="0" xfId="0" applyFill="1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73" fillId="0" borderId="0" xfId="0" applyFont="1"/>
    <xf numFmtId="0" fontId="73" fillId="2" borderId="0" xfId="0" applyFont="1" applyFill="1"/>
    <xf numFmtId="0" fontId="74" fillId="2" borderId="0" xfId="0" applyFont="1" applyFill="1"/>
    <xf numFmtId="0" fontId="75" fillId="0" borderId="0" xfId="0" applyFont="1"/>
    <xf numFmtId="0" fontId="76" fillId="0" borderId="0" xfId="0" applyFont="1" applyProtection="1"/>
    <xf numFmtId="0" fontId="72" fillId="0" borderId="0" xfId="0" applyFont="1" applyProtection="1"/>
    <xf numFmtId="0" fontId="37" fillId="2" borderId="0" xfId="0" applyFont="1" applyFill="1" applyAlignment="1">
      <alignment vertical="center"/>
    </xf>
    <xf numFmtId="0" fontId="2" fillId="0" borderId="0" xfId="0" applyFont="1" applyAlignment="1">
      <alignment vertical="top" wrapText="1"/>
    </xf>
    <xf numFmtId="0" fontId="68" fillId="0" borderId="0" xfId="0" applyFont="1" applyAlignment="1">
      <alignment horizontal="center" wrapText="1"/>
    </xf>
    <xf numFmtId="0" fontId="77" fillId="0" borderId="0" xfId="0" applyFont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34" fillId="2" borderId="2" xfId="0" applyFont="1" applyFill="1" applyBorder="1" applyAlignment="1" applyProtection="1">
      <alignment horizontal="center" vertical="center"/>
      <protection locked="0"/>
    </xf>
    <xf numFmtId="0" fontId="34" fillId="2" borderId="4" xfId="0" applyFont="1" applyFill="1" applyBorder="1" applyAlignment="1" applyProtection="1">
      <alignment horizontal="center" vertical="center"/>
      <protection locked="0"/>
    </xf>
    <xf numFmtId="0" fontId="2" fillId="2" borderId="24" xfId="0" applyFont="1" applyFill="1" applyBorder="1" applyAlignment="1" applyProtection="1">
      <alignment horizontal="center" vertical="center"/>
      <protection locked="0"/>
    </xf>
    <xf numFmtId="0" fontId="2" fillId="2" borderId="25" xfId="0" applyFont="1" applyFill="1" applyBorder="1" applyAlignment="1" applyProtection="1">
      <alignment horizontal="center" vertical="center"/>
      <protection locked="0"/>
    </xf>
    <xf numFmtId="0" fontId="2" fillId="2" borderId="26" xfId="0" applyFont="1" applyFill="1" applyBorder="1" applyAlignment="1" applyProtection="1">
      <alignment horizontal="center" vertical="center"/>
      <protection locked="0"/>
    </xf>
    <xf numFmtId="0" fontId="51" fillId="2" borderId="2" xfId="1" applyFill="1" applyBorder="1" applyAlignment="1" applyProtection="1">
      <alignment horizontal="center" vertical="center"/>
      <protection locked="0"/>
    </xf>
    <xf numFmtId="0" fontId="39" fillId="2" borderId="0" xfId="0" applyFont="1" applyFill="1" applyBorder="1" applyAlignment="1" applyProtection="1">
      <alignment horizontal="left" vertical="center"/>
      <protection locked="0"/>
    </xf>
    <xf numFmtId="0" fontId="70" fillId="2" borderId="0" xfId="0" applyFont="1" applyFill="1" applyBorder="1" applyAlignment="1" applyProtection="1">
      <alignment horizontal="center"/>
    </xf>
    <xf numFmtId="0" fontId="25" fillId="2" borderId="0" xfId="0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76" fillId="0" borderId="0" xfId="0" applyFont="1" applyBorder="1" applyAlignment="1" applyProtection="1">
      <alignment horizontal="center" vertical="center"/>
    </xf>
    <xf numFmtId="2" fontId="25" fillId="2" borderId="0" xfId="0" applyNumberFormat="1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textRotation="90"/>
    </xf>
    <xf numFmtId="0" fontId="34" fillId="0" borderId="2" xfId="0" applyFont="1" applyBorder="1" applyAlignment="1" applyProtection="1">
      <alignment horizontal="center" vertical="center"/>
      <protection locked="0"/>
    </xf>
    <xf numFmtId="0" fontId="34" fillId="0" borderId="3" xfId="0" applyFont="1" applyBorder="1" applyAlignment="1" applyProtection="1">
      <alignment horizontal="center" vertical="center"/>
      <protection locked="0"/>
    </xf>
    <xf numFmtId="0" fontId="34" fillId="0" borderId="4" xfId="0" applyFont="1" applyBorder="1" applyAlignment="1" applyProtection="1">
      <alignment horizontal="center" vertical="center"/>
      <protection locked="0"/>
    </xf>
    <xf numFmtId="164" fontId="13" fillId="0" borderId="2" xfId="0" applyNumberFormat="1" applyFont="1" applyBorder="1" applyAlignment="1" applyProtection="1">
      <alignment horizontal="center" vertical="center"/>
      <protection locked="0"/>
    </xf>
    <xf numFmtId="164" fontId="13" fillId="0" borderId="3" xfId="0" applyNumberFormat="1" applyFont="1" applyBorder="1" applyAlignment="1" applyProtection="1">
      <alignment horizontal="center" vertical="center"/>
      <protection locked="0"/>
    </xf>
    <xf numFmtId="164" fontId="13" fillId="0" borderId="4" xfId="0" applyNumberFormat="1" applyFont="1" applyBorder="1" applyAlignment="1" applyProtection="1">
      <alignment horizontal="center" vertical="center"/>
      <protection locked="0"/>
    </xf>
    <xf numFmtId="2" fontId="30" fillId="0" borderId="1" xfId="0" applyNumberFormat="1" applyFont="1" applyBorder="1" applyAlignment="1" applyProtection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2" fontId="79" fillId="0" borderId="9" xfId="0" applyNumberFormat="1" applyFont="1" applyBorder="1" applyAlignment="1" applyProtection="1">
      <alignment horizontal="center" vertical="center"/>
      <protection locked="0"/>
    </xf>
    <xf numFmtId="2" fontId="28" fillId="2" borderId="2" xfId="0" applyNumberFormat="1" applyFont="1" applyFill="1" applyBorder="1" applyAlignment="1" applyProtection="1">
      <alignment horizontal="center" vertical="center"/>
      <protection locked="0"/>
    </xf>
    <xf numFmtId="2" fontId="28" fillId="2" borderId="4" xfId="0" applyNumberFormat="1" applyFont="1" applyFill="1" applyBorder="1" applyAlignment="1" applyProtection="1">
      <alignment horizontal="center" vertical="center"/>
      <protection locked="0"/>
    </xf>
    <xf numFmtId="2" fontId="30" fillId="0" borderId="2" xfId="0" applyNumberFormat="1" applyFont="1" applyBorder="1" applyAlignment="1" applyProtection="1">
      <alignment horizontal="center" vertical="center"/>
    </xf>
    <xf numFmtId="2" fontId="30" fillId="0" borderId="4" xfId="0" applyNumberFormat="1" applyFont="1" applyBorder="1" applyAlignment="1" applyProtection="1">
      <alignment horizontal="center" vertical="center"/>
    </xf>
    <xf numFmtId="2" fontId="29" fillId="0" borderId="2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0" fontId="31" fillId="4" borderId="2" xfId="0" applyFont="1" applyFill="1" applyBorder="1" applyAlignment="1" applyProtection="1">
      <alignment horizontal="left" vertical="center" wrapText="1"/>
    </xf>
    <xf numFmtId="0" fontId="31" fillId="4" borderId="3" xfId="0" applyFont="1" applyFill="1" applyBorder="1" applyAlignment="1" applyProtection="1">
      <alignment horizontal="left" vertical="center" wrapText="1"/>
    </xf>
    <xf numFmtId="0" fontId="31" fillId="4" borderId="4" xfId="0" applyFont="1" applyFill="1" applyBorder="1" applyAlignment="1" applyProtection="1">
      <alignment horizontal="left" vertical="center" wrapText="1"/>
    </xf>
    <xf numFmtId="2" fontId="28" fillId="4" borderId="1" xfId="0" applyNumberFormat="1" applyFont="1" applyFill="1" applyBorder="1" applyAlignment="1" applyProtection="1">
      <alignment horizontal="center" vertical="center"/>
    </xf>
    <xf numFmtId="0" fontId="13" fillId="2" borderId="0" xfId="0" applyFont="1" applyFill="1" applyAlignment="1" applyProtection="1">
      <alignment horizontal="center" wrapText="1"/>
    </xf>
    <xf numFmtId="0" fontId="13" fillId="2" borderId="6" xfId="0" applyFont="1" applyFill="1" applyBorder="1" applyAlignment="1" applyProtection="1">
      <alignment horizontal="center" wrapText="1"/>
    </xf>
    <xf numFmtId="0" fontId="31" fillId="0" borderId="2" xfId="0" applyFont="1" applyBorder="1" applyAlignment="1" applyProtection="1">
      <alignment horizontal="left" vertical="center" wrapText="1"/>
      <protection locked="0"/>
    </xf>
    <xf numFmtId="0" fontId="31" fillId="0" borderId="3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 applyProtection="1">
      <alignment horizontal="center" vertical="center"/>
    </xf>
    <xf numFmtId="0" fontId="32" fillId="4" borderId="2" xfId="0" applyFont="1" applyFill="1" applyBorder="1" applyAlignment="1" applyProtection="1">
      <alignment horizontal="left" vertical="center" wrapText="1"/>
      <protection locked="0"/>
    </xf>
    <xf numFmtId="0" fontId="32" fillId="4" borderId="3" xfId="0" applyFont="1" applyFill="1" applyBorder="1" applyAlignment="1" applyProtection="1">
      <alignment horizontal="left" vertical="center" wrapText="1"/>
      <protection locked="0"/>
    </xf>
    <xf numFmtId="0" fontId="32" fillId="4" borderId="4" xfId="0" applyFont="1" applyFill="1" applyBorder="1" applyAlignment="1" applyProtection="1">
      <alignment horizontal="left" vertical="center" wrapText="1"/>
      <protection locked="0"/>
    </xf>
    <xf numFmtId="0" fontId="32" fillId="2" borderId="2" xfId="0" applyFont="1" applyFill="1" applyBorder="1" applyAlignment="1" applyProtection="1">
      <alignment horizontal="left" vertical="center" wrapText="1"/>
    </xf>
    <xf numFmtId="0" fontId="32" fillId="2" borderId="3" xfId="0" applyFont="1" applyFill="1" applyBorder="1" applyAlignment="1" applyProtection="1">
      <alignment horizontal="left" vertical="center" wrapText="1"/>
    </xf>
    <xf numFmtId="0" fontId="32" fillId="2" borderId="4" xfId="0" applyFont="1" applyFill="1" applyBorder="1" applyAlignment="1" applyProtection="1">
      <alignment horizontal="left" vertical="center" wrapText="1"/>
    </xf>
    <xf numFmtId="2" fontId="28" fillId="0" borderId="28" xfId="0" applyNumberFormat="1" applyFont="1" applyBorder="1" applyAlignment="1" applyProtection="1">
      <alignment horizontal="center" vertical="center"/>
      <protection locked="0"/>
    </xf>
    <xf numFmtId="0" fontId="78" fillId="0" borderId="2" xfId="0" applyFont="1" applyBorder="1" applyAlignment="1" applyProtection="1">
      <alignment horizontal="left" vertical="center" wrapText="1"/>
      <protection locked="0"/>
    </xf>
    <xf numFmtId="0" fontId="78" fillId="0" borderId="3" xfId="0" applyFont="1" applyBorder="1" applyAlignment="1" applyProtection="1">
      <alignment horizontal="left" vertical="center" wrapText="1"/>
      <protection locked="0"/>
    </xf>
    <xf numFmtId="0" fontId="78" fillId="0" borderId="4" xfId="0" applyFont="1" applyBorder="1" applyAlignment="1" applyProtection="1">
      <alignment horizontal="left" vertical="center" wrapText="1"/>
      <protection locked="0"/>
    </xf>
    <xf numFmtId="0" fontId="32" fillId="0" borderId="28" xfId="0" applyFont="1" applyBorder="1" applyAlignment="1" applyProtection="1">
      <alignment horizontal="left" vertical="center" wrapText="1"/>
      <protection locked="0"/>
    </xf>
    <xf numFmtId="0" fontId="32" fillId="0" borderId="2" xfId="0" applyFont="1" applyBorder="1" applyAlignment="1" applyProtection="1">
      <alignment horizontal="left" vertical="center" wrapText="1"/>
      <protection locked="0"/>
    </xf>
    <xf numFmtId="0" fontId="32" fillId="0" borderId="3" xfId="0" applyFont="1" applyBorder="1" applyAlignment="1" applyProtection="1">
      <alignment horizontal="left" vertical="center" wrapText="1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78" fillId="0" borderId="29" xfId="0" applyFont="1" applyBorder="1" applyAlignment="1" applyProtection="1">
      <alignment horizontal="left" vertical="center" wrapText="1"/>
      <protection locked="0"/>
    </xf>
    <xf numFmtId="0" fontId="78" fillId="0" borderId="30" xfId="0" applyFont="1" applyBorder="1" applyAlignment="1" applyProtection="1">
      <alignment horizontal="left" vertical="center" wrapText="1"/>
      <protection locked="0"/>
    </xf>
    <xf numFmtId="0" fontId="78" fillId="0" borderId="31" xfId="0" applyFont="1" applyBorder="1" applyAlignment="1" applyProtection="1">
      <alignment horizontal="left" vertical="center" wrapText="1"/>
      <protection locked="0"/>
    </xf>
    <xf numFmtId="2" fontId="28" fillId="0" borderId="1" xfId="0" applyNumberFormat="1" applyFont="1" applyBorder="1" applyAlignment="1" applyProtection="1">
      <alignment horizontal="center" vertical="center"/>
      <protection locked="0"/>
    </xf>
    <xf numFmtId="0" fontId="76" fillId="0" borderId="0" xfId="0" applyFont="1" applyAlignment="1" applyProtection="1">
      <alignment horizontal="center" vertical="center"/>
    </xf>
    <xf numFmtId="2" fontId="28" fillId="4" borderId="1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Border="1" applyAlignment="1" applyProtection="1">
      <alignment horizontal="center" textRotation="90" wrapText="1"/>
    </xf>
    <xf numFmtId="0" fontId="34" fillId="0" borderId="18" xfId="0" applyFont="1" applyBorder="1" applyAlignment="1" applyProtection="1">
      <alignment horizontal="center" textRotation="90" wrapText="1"/>
    </xf>
    <xf numFmtId="0" fontId="13" fillId="0" borderId="0" xfId="0" applyFont="1" applyBorder="1" applyAlignment="1" applyProtection="1">
      <alignment horizontal="left" vertical="top" wrapText="1"/>
      <protection locked="0"/>
    </xf>
    <xf numFmtId="0" fontId="31" fillId="0" borderId="13" xfId="0" applyFont="1" applyBorder="1" applyAlignment="1" applyProtection="1">
      <alignment horizontal="center" vertical="center"/>
      <protection locked="0"/>
    </xf>
    <xf numFmtId="0" fontId="31" fillId="0" borderId="14" xfId="0" applyFont="1" applyBorder="1" applyAlignment="1" applyProtection="1">
      <alignment horizontal="center" vertical="center"/>
      <protection locked="0"/>
    </xf>
    <xf numFmtId="0" fontId="31" fillId="0" borderId="15" xfId="0" applyFont="1" applyBorder="1" applyAlignment="1" applyProtection="1">
      <alignment horizontal="center" vertical="center"/>
      <protection locked="0"/>
    </xf>
    <xf numFmtId="0" fontId="45" fillId="0" borderId="0" xfId="0" applyFont="1" applyAlignment="1" applyProtection="1">
      <alignment horizontal="center" vertical="center"/>
    </xf>
    <xf numFmtId="14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43" fillId="0" borderId="0" xfId="0" applyFont="1" applyAlignment="1" applyProtection="1">
      <alignment horizontal="center" textRotation="90"/>
    </xf>
    <xf numFmtId="0" fontId="39" fillId="0" borderId="0" xfId="0" applyFont="1" applyBorder="1" applyAlignment="1" applyProtection="1">
      <alignment horizontal="center" vertical="top"/>
    </xf>
    <xf numFmtId="0" fontId="34" fillId="0" borderId="22" xfId="0" applyFont="1" applyBorder="1" applyAlignment="1" applyProtection="1">
      <alignment horizontal="center" textRotation="90" wrapText="1"/>
    </xf>
    <xf numFmtId="0" fontId="34" fillId="0" borderId="13" xfId="0" applyFont="1" applyBorder="1" applyAlignment="1" applyProtection="1">
      <alignment horizontal="right" vertical="center"/>
      <protection locked="0"/>
    </xf>
    <xf numFmtId="0" fontId="34" fillId="0" borderId="14" xfId="0" applyFont="1" applyBorder="1" applyAlignment="1" applyProtection="1">
      <alignment horizontal="right" vertical="center"/>
      <protection locked="0"/>
    </xf>
    <xf numFmtId="0" fontId="34" fillId="0" borderId="15" xfId="0" applyFont="1" applyBorder="1" applyAlignment="1" applyProtection="1">
      <alignment horizontal="righ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57" fillId="0" borderId="0" xfId="0" applyFont="1" applyAlignment="1" applyProtection="1">
      <alignment horizontal="center" vertical="center"/>
    </xf>
    <xf numFmtId="0" fontId="51" fillId="2" borderId="0" xfId="1" applyFill="1" applyAlignment="1" applyProtection="1">
      <alignment horizontal="center"/>
    </xf>
  </cellXfs>
  <cellStyles count="2">
    <cellStyle name="Hyperlink" xfId="1" builtinId="8"/>
    <cellStyle name="Normal" xfId="0" builtinId="0"/>
  </cellStyles>
  <dxfs count="88"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rgb="FF33B6E5"/>
        </patternFill>
      </fill>
    </dxf>
    <dxf>
      <font>
        <b val="0"/>
        <i val="0"/>
        <color rgb="FFCB0000"/>
      </font>
      <fill>
        <patternFill patternType="none">
          <bgColor auto="1"/>
        </patternFill>
      </fill>
    </dxf>
    <dxf>
      <fill>
        <patternFill>
          <bgColor rgb="FF33B6E5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border>
        <left style="thin">
          <color rgb="FF99C935"/>
        </left>
        <right style="thin">
          <color rgb="FF99C935"/>
        </right>
        <top style="thin">
          <color rgb="FF99C935"/>
        </top>
        <bottom style="thin">
          <color rgb="FF99C935"/>
        </bottom>
        <vertical/>
        <horizontal/>
      </border>
    </dxf>
    <dxf>
      <border>
        <left style="thin">
          <color rgb="FF0099CC"/>
        </left>
        <right style="thin">
          <color rgb="FF0099CC"/>
        </right>
        <top style="thin">
          <color rgb="FF0099CC"/>
        </top>
        <bottom style="thin">
          <color rgb="FF0099CC"/>
        </bottom>
        <vertical/>
        <horizontal/>
      </border>
    </dxf>
    <dxf>
      <fill>
        <patternFill>
          <bgColor rgb="FF33B6E5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rgb="FF33B6E5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rgb="FF33B6E5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rgb="FF33B6E5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rgb="FF33B6E5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color theme="0"/>
      </font>
      <border>
        <right/>
        <top/>
        <bottom/>
        <vertical/>
        <horizontal/>
      </border>
    </dxf>
    <dxf>
      <fill>
        <patternFill>
          <bgColor rgb="FF33B6E5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border>
        <top style="thin">
          <color theme="0" tint="-4.9989318521683403E-2"/>
        </top>
        <bottom style="thin">
          <color theme="0" tint="-4.9989318521683403E-2"/>
        </bottom>
        <vertical/>
        <horizontal/>
      </border>
    </dxf>
    <dxf>
      <font>
        <color rgb="FFCECECE"/>
      </font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color rgb="FFCECECE"/>
      </font>
    </dxf>
    <dxf>
      <fill>
        <patternFill>
          <bgColor rgb="FF7FCCE5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b/>
        <i val="0"/>
        <color rgb="FF99CB00"/>
      </font>
      <border>
        <left style="thin">
          <color rgb="FF99CB00"/>
        </left>
        <right style="thin">
          <color rgb="FF99CB00"/>
        </right>
        <top style="thin">
          <color rgb="FF99CB00"/>
        </top>
        <bottom style="thin">
          <color rgb="FF99CB00"/>
        </bottom>
        <vertical/>
        <horizontal/>
      </border>
    </dxf>
    <dxf>
      <fill>
        <patternFill>
          <bgColor rgb="FF7FCCE5"/>
        </patternFill>
      </fill>
    </dxf>
    <dxf>
      <font>
        <color theme="0"/>
      </font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color rgb="FFCECECE"/>
      </font>
    </dxf>
    <dxf>
      <fill>
        <patternFill>
          <bgColor rgb="FF7FCCE5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b/>
        <i val="0"/>
        <color rgb="FF99CB00"/>
      </font>
      <border>
        <left style="thin">
          <color rgb="FF99CB00"/>
        </left>
        <right style="thin">
          <color rgb="FF99CB00"/>
        </right>
        <top style="thin">
          <color rgb="FF99CB00"/>
        </top>
        <bottom style="thin">
          <color rgb="FF99CB00"/>
        </bottom>
        <vertical/>
        <horizontal/>
      </border>
    </dxf>
    <dxf>
      <fill>
        <patternFill>
          <bgColor rgb="FF7FCCE5"/>
        </patternFill>
      </fill>
    </dxf>
    <dxf>
      <font>
        <color theme="0"/>
      </font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color rgb="FFCECECE"/>
      </font>
    </dxf>
    <dxf>
      <fill>
        <patternFill>
          <bgColor rgb="FF7FCCE5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b/>
        <i val="0"/>
        <color rgb="FF99CB00"/>
      </font>
      <border>
        <left style="thin">
          <color rgb="FF99CB00"/>
        </left>
        <right style="thin">
          <color rgb="FF99CB00"/>
        </right>
        <top style="thin">
          <color rgb="FF99CB00"/>
        </top>
        <bottom style="thin">
          <color rgb="FF99CB00"/>
        </bottom>
        <vertical/>
        <horizontal/>
      </border>
    </dxf>
    <dxf>
      <fill>
        <patternFill>
          <bgColor rgb="FF7FCCE5"/>
        </patternFill>
      </fill>
    </dxf>
    <dxf>
      <font>
        <color theme="0"/>
      </font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color rgb="FFCECECE"/>
      </font>
    </dxf>
    <dxf>
      <fill>
        <patternFill>
          <bgColor rgb="FF7FCCE5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b/>
        <i val="0"/>
        <color rgb="FF99CB00"/>
      </font>
      <border>
        <left style="thin">
          <color rgb="FF99CB00"/>
        </left>
        <right style="thin">
          <color rgb="FF99CB00"/>
        </right>
        <top style="thin">
          <color rgb="FF99CB00"/>
        </top>
        <bottom style="thin">
          <color rgb="FF99CB00"/>
        </bottom>
        <vertical/>
        <horizontal/>
      </border>
    </dxf>
    <dxf>
      <fill>
        <patternFill>
          <bgColor rgb="FF7FCCE5"/>
        </patternFill>
      </fill>
    </dxf>
    <dxf>
      <font>
        <color theme="0"/>
      </font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color rgb="FFCECECE"/>
      </font>
    </dxf>
    <dxf>
      <fill>
        <patternFill>
          <bgColor rgb="FF7FCCE5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b/>
        <i val="0"/>
        <color rgb="FF99CB00"/>
      </font>
      <border>
        <left style="thin">
          <color rgb="FF99CB00"/>
        </left>
        <right style="thin">
          <color rgb="FF99CB00"/>
        </right>
        <top style="thin">
          <color rgb="FF99CB00"/>
        </top>
        <bottom style="thin">
          <color rgb="FF99CB00"/>
        </bottom>
        <vertical/>
        <horizontal/>
      </border>
    </dxf>
    <dxf>
      <fill>
        <patternFill>
          <bgColor rgb="FF7FCCE5"/>
        </patternFill>
      </fill>
    </dxf>
    <dxf>
      <font>
        <color theme="0"/>
      </font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color rgb="FFCECECE"/>
      </font>
    </dxf>
    <dxf>
      <fill>
        <patternFill>
          <bgColor rgb="FF7FCCE5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b/>
        <i val="0"/>
        <color rgb="FF99CB00"/>
      </font>
      <border>
        <left style="thin">
          <color rgb="FF99CB00"/>
        </left>
        <right style="thin">
          <color rgb="FF99CB00"/>
        </right>
        <top style="thin">
          <color rgb="FF99CB00"/>
        </top>
        <bottom style="thin">
          <color rgb="FF99CB00"/>
        </bottom>
        <vertical/>
        <horizontal/>
      </border>
    </dxf>
    <dxf>
      <fill>
        <patternFill>
          <bgColor rgb="FF7FCCE5"/>
        </patternFill>
      </fill>
    </dxf>
    <dxf>
      <font>
        <color theme="0"/>
      </font>
    </dxf>
    <dxf>
      <border>
        <left/>
        <right/>
        <top/>
        <bottom/>
        <vertical/>
        <horizontal/>
      </border>
    </dxf>
    <dxf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rgb="FF33B6E5"/>
        </patternFill>
      </fill>
    </dxf>
    <dxf>
      <fill>
        <patternFill>
          <bgColor rgb="FF33B6E5"/>
        </patternFill>
      </fill>
      <border>
        <vertical/>
        <horizontal/>
      </border>
    </dxf>
    <dxf>
      <font>
        <b val="0"/>
        <i/>
        <color rgb="FFCB0000"/>
      </font>
    </dxf>
    <dxf>
      <font>
        <b val="0"/>
        <i/>
        <color rgb="FFCB0000"/>
      </font>
    </dxf>
    <dxf>
      <font>
        <b val="0"/>
        <i/>
        <color rgb="FFCB0000"/>
      </font>
    </dxf>
    <dxf>
      <font>
        <b val="0"/>
        <i/>
        <color rgb="FFCB0000"/>
      </font>
    </dxf>
    <dxf>
      <font>
        <b val="0"/>
        <i/>
        <color rgb="FFCB0000"/>
      </font>
    </dxf>
    <dxf>
      <font>
        <b val="0"/>
        <i/>
        <color rgb="FFCB0000"/>
      </font>
    </dxf>
  </dxfs>
  <tableStyles count="0" defaultTableStyle="TableStyleMedium9" defaultPivotStyle="PivotStyleLight16"/>
  <colors>
    <mruColors>
      <color rgb="FFCECECE"/>
      <color rgb="FFC0C0C0"/>
      <color rgb="FF000099"/>
      <color rgb="FFCB0000"/>
      <color rgb="FF0099CB"/>
      <color rgb="FFCC0000"/>
      <color rgb="FF777777"/>
      <color rgb="FF393939"/>
      <color rgb="FF99C935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My EXPECTED Score</c:v>
          </c:tx>
          <c:spPr>
            <a:ln w="12700">
              <a:solidFill>
                <a:srgbClr val="CB0000"/>
              </a:solidFill>
            </a:ln>
          </c:spPr>
          <c:marker>
            <c:symbol val="circle"/>
            <c:size val="4"/>
            <c:spPr>
              <a:solidFill>
                <a:srgbClr val="CB0000"/>
              </a:solidFill>
              <a:ln>
                <a:solidFill>
                  <a:srgbClr val="777777"/>
                </a:solidFill>
              </a:ln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cat>
            <c:strRef>
              <c:f>'AusVELS 1'!$AH$19:$AH$23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'AusVELS 1'!$H$12:$H$16</c:f>
              <c:numCache>
                <c:formatCode>0.00</c:formatCode>
                <c:ptCount val="5"/>
                <c:pt idx="0">
                  <c:v>#N/A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My ACTUAL Score</c:v>
          </c:tx>
          <c:spPr>
            <a:ln w="12700">
              <a:solidFill>
                <a:srgbClr val="0099CB"/>
              </a:solidFill>
            </a:ln>
          </c:spPr>
          <c:marker>
            <c:symbol val="circle"/>
            <c:size val="4"/>
            <c:spPr>
              <a:solidFill>
                <a:srgbClr val="0099CB"/>
              </a:solidFill>
              <a:ln>
                <a:solidFill>
                  <a:srgbClr val="777777"/>
                </a:solidFill>
              </a:ln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cat>
            <c:strRef>
              <c:f>'AusVELS 1'!$AH$19:$AH$23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'AusVELS 1'!$I$12:$I$16</c:f>
              <c:numCache>
                <c:formatCode>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ser>
          <c:idx val="2"/>
          <c:order val="2"/>
          <c:tx>
            <c:v>My GOAL Score</c:v>
          </c:tx>
          <c:spPr>
            <a:ln w="12700">
              <a:solidFill>
                <a:srgbClr val="99C935"/>
              </a:solidFill>
            </a:ln>
          </c:spPr>
          <c:marker>
            <c:symbol val="circle"/>
            <c:size val="4"/>
            <c:spPr>
              <a:solidFill>
                <a:srgbClr val="99C935"/>
              </a:solidFill>
              <a:ln>
                <a:solidFill>
                  <a:srgbClr val="777777"/>
                </a:solidFill>
              </a:ln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cat>
            <c:strRef>
              <c:f>'AusVELS 1'!$AH$19:$AH$23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'AusVELS 1'!$J$12:$J$16</c:f>
              <c:numCache>
                <c:formatCode>0.00</c:formatCode>
                <c:ptCount val="5"/>
                <c:pt idx="0" formatCode="General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214912"/>
        <c:axId val="126216832"/>
      </c:lineChart>
      <c:catAx>
        <c:axId val="12621491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>
                <a:solidFill>
                  <a:srgbClr val="777777"/>
                </a:solidFill>
              </a:defRPr>
            </a:pPr>
            <a:endParaRPr lang="en-US"/>
          </a:p>
        </c:txPr>
        <c:crossAx val="126216832"/>
        <c:crosses val="autoZero"/>
        <c:auto val="1"/>
        <c:lblAlgn val="ctr"/>
        <c:lblOffset val="100"/>
        <c:noMultiLvlLbl val="0"/>
      </c:catAx>
      <c:valAx>
        <c:axId val="126216832"/>
        <c:scaling>
          <c:orientation val="minMax"/>
          <c:max val="10"/>
          <c:min val="1"/>
        </c:scaling>
        <c:delete val="0"/>
        <c:axPos val="l"/>
        <c:majorGridlines>
          <c:spPr>
            <a:ln>
              <a:solidFill>
                <a:srgbClr val="CECECE"/>
              </a:solidFill>
            </a:ln>
          </c:spPr>
        </c:majorGridlines>
        <c:numFmt formatCode="0.0" sourceLinked="0"/>
        <c:majorTickMark val="none"/>
        <c:minorTickMark val="none"/>
        <c:tickLblPos val="nextTo"/>
        <c:spPr>
          <a:ln>
            <a:solidFill>
              <a:srgbClr val="CECECE"/>
            </a:solidFill>
          </a:ln>
        </c:spPr>
        <c:txPr>
          <a:bodyPr/>
          <a:lstStyle/>
          <a:p>
            <a:pPr>
              <a:defRPr sz="800">
                <a:solidFill>
                  <a:srgbClr val="777777"/>
                </a:solidFill>
              </a:defRPr>
            </a:pPr>
            <a:endParaRPr lang="en-US"/>
          </a:p>
        </c:txPr>
        <c:crossAx val="126214912"/>
        <c:crosses val="autoZero"/>
        <c:crossBetween val="between"/>
        <c:majorUnit val="1"/>
        <c:minorUnit val="0.5"/>
      </c:valAx>
    </c:plotArea>
    <c:legend>
      <c:legendPos val="r"/>
      <c:legendEntry>
        <c:idx val="0"/>
        <c:txPr>
          <a:bodyPr/>
          <a:lstStyle/>
          <a:p>
            <a:pPr>
              <a:defRPr sz="800" b="1">
                <a:solidFill>
                  <a:srgbClr val="CB0000"/>
                </a:solidFill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00" b="1">
                <a:solidFill>
                  <a:srgbClr val="0099CB"/>
                </a:solidFill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800" b="1">
                <a:solidFill>
                  <a:srgbClr val="99C935"/>
                </a:solidFill>
              </a:defRPr>
            </a:pPr>
            <a:endParaRPr lang="en-US"/>
          </a:p>
        </c:txPr>
      </c:legendEntry>
      <c:layout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span"/>
    <c:showDLblsOverMax val="0"/>
  </c:chart>
  <c:spPr>
    <a:ln>
      <a:noFill/>
    </a:ln>
    <a:effectLst>
      <a:outerShdw blurRad="88900" dist="76200" dir="2700000" algn="tl" rotWithShape="0">
        <a:srgbClr val="CECECE">
          <a:alpha val="40000"/>
        </a:srgbClr>
      </a:outerShdw>
    </a:effectLst>
  </c:spPr>
  <c:printSettings>
    <c:headerFooter/>
    <c:pageMargins b="0.75000000000001055" l="0.70000000000000062" r="0.70000000000000062" t="0.750000000000010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My EXPECTED Score</c:v>
          </c:tx>
          <c:spPr>
            <a:ln w="12700">
              <a:solidFill>
                <a:srgbClr val="CB0000"/>
              </a:solidFill>
            </a:ln>
          </c:spPr>
          <c:marker>
            <c:symbol val="circle"/>
            <c:size val="4"/>
            <c:spPr>
              <a:solidFill>
                <a:srgbClr val="CB0000"/>
              </a:solidFill>
              <a:ln>
                <a:solidFill>
                  <a:srgbClr val="777777"/>
                </a:solidFill>
              </a:ln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cat>
            <c:strRef>
              <c:f>'AusVELS 2'!$AH$19:$AH$23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'AusVELS 2'!$H$12:$H$16</c:f>
              <c:numCache>
                <c:formatCode>0.00</c:formatCode>
                <c:ptCount val="5"/>
                <c:pt idx="0">
                  <c:v>#N/A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My ACTUAL Score</c:v>
          </c:tx>
          <c:spPr>
            <a:ln w="12700">
              <a:solidFill>
                <a:srgbClr val="0099CB"/>
              </a:solidFill>
            </a:ln>
          </c:spPr>
          <c:marker>
            <c:symbol val="circle"/>
            <c:size val="4"/>
            <c:spPr>
              <a:solidFill>
                <a:srgbClr val="0099CB"/>
              </a:solidFill>
              <a:ln>
                <a:solidFill>
                  <a:srgbClr val="777777"/>
                </a:solidFill>
              </a:ln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cat>
            <c:strRef>
              <c:f>'AusVELS 2'!$AH$19:$AH$23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'AusVELS 2'!$I$12:$I$16</c:f>
              <c:numCache>
                <c:formatCode>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ser>
          <c:idx val="2"/>
          <c:order val="2"/>
          <c:tx>
            <c:v>My GOAL Score</c:v>
          </c:tx>
          <c:spPr>
            <a:ln w="12700">
              <a:solidFill>
                <a:srgbClr val="99C935"/>
              </a:solidFill>
            </a:ln>
          </c:spPr>
          <c:marker>
            <c:symbol val="circle"/>
            <c:size val="4"/>
            <c:spPr>
              <a:solidFill>
                <a:srgbClr val="99C935"/>
              </a:solidFill>
              <a:ln>
                <a:solidFill>
                  <a:srgbClr val="777777"/>
                </a:solidFill>
              </a:ln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cat>
            <c:strRef>
              <c:f>'AusVELS 2'!$AH$19:$AH$23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'AusVELS 2'!$J$12:$J$16</c:f>
              <c:numCache>
                <c:formatCode>0.00</c:formatCode>
                <c:ptCount val="5"/>
                <c:pt idx="0" formatCode="General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187200"/>
        <c:axId val="127201664"/>
      </c:lineChart>
      <c:catAx>
        <c:axId val="12718720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>
                <a:solidFill>
                  <a:srgbClr val="777777"/>
                </a:solidFill>
              </a:defRPr>
            </a:pPr>
            <a:endParaRPr lang="en-US"/>
          </a:p>
        </c:txPr>
        <c:crossAx val="127201664"/>
        <c:crosses val="autoZero"/>
        <c:auto val="1"/>
        <c:lblAlgn val="ctr"/>
        <c:lblOffset val="100"/>
        <c:noMultiLvlLbl val="0"/>
      </c:catAx>
      <c:valAx>
        <c:axId val="127201664"/>
        <c:scaling>
          <c:orientation val="minMax"/>
          <c:max val="10"/>
          <c:min val="1"/>
        </c:scaling>
        <c:delete val="0"/>
        <c:axPos val="l"/>
        <c:majorGridlines>
          <c:spPr>
            <a:ln>
              <a:solidFill>
                <a:srgbClr val="CECECE"/>
              </a:solidFill>
            </a:ln>
          </c:spPr>
        </c:majorGridlines>
        <c:numFmt formatCode="0.0" sourceLinked="0"/>
        <c:majorTickMark val="none"/>
        <c:minorTickMark val="none"/>
        <c:tickLblPos val="nextTo"/>
        <c:spPr>
          <a:ln>
            <a:solidFill>
              <a:srgbClr val="CECECE"/>
            </a:solidFill>
          </a:ln>
        </c:spPr>
        <c:txPr>
          <a:bodyPr/>
          <a:lstStyle/>
          <a:p>
            <a:pPr>
              <a:defRPr sz="800">
                <a:solidFill>
                  <a:srgbClr val="777777"/>
                </a:solidFill>
              </a:defRPr>
            </a:pPr>
            <a:endParaRPr lang="en-US"/>
          </a:p>
        </c:txPr>
        <c:crossAx val="127187200"/>
        <c:crosses val="autoZero"/>
        <c:crossBetween val="between"/>
        <c:majorUnit val="1"/>
        <c:minorUnit val="0.5"/>
      </c:valAx>
    </c:plotArea>
    <c:legend>
      <c:legendPos val="r"/>
      <c:legendEntry>
        <c:idx val="0"/>
        <c:txPr>
          <a:bodyPr/>
          <a:lstStyle/>
          <a:p>
            <a:pPr>
              <a:defRPr sz="800" b="1">
                <a:solidFill>
                  <a:srgbClr val="CB0000"/>
                </a:solidFill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00" b="1">
                <a:solidFill>
                  <a:srgbClr val="0099CB"/>
                </a:solidFill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800" b="1">
                <a:solidFill>
                  <a:srgbClr val="99C935"/>
                </a:solidFill>
              </a:defRPr>
            </a:pPr>
            <a:endParaRPr lang="en-US"/>
          </a:p>
        </c:txPr>
      </c:legendEntry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span"/>
    <c:showDLblsOverMax val="0"/>
  </c:chart>
  <c:spPr>
    <a:ln>
      <a:noFill/>
    </a:ln>
    <a:effectLst>
      <a:outerShdw blurRad="88900" dist="76200" dir="2700000" algn="tl" rotWithShape="0">
        <a:srgbClr val="CECECE">
          <a:alpha val="40000"/>
        </a:srgbClr>
      </a:outerShdw>
    </a:effectLst>
  </c:spPr>
  <c:printSettings>
    <c:headerFooter/>
    <c:pageMargins b="0.75000000000001055" l="0.70000000000000062" r="0.70000000000000062" t="0.750000000000010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My EXPECTED Score</c:v>
          </c:tx>
          <c:spPr>
            <a:ln w="12700">
              <a:solidFill>
                <a:srgbClr val="CB0000"/>
              </a:solidFill>
            </a:ln>
          </c:spPr>
          <c:marker>
            <c:symbol val="circle"/>
            <c:size val="4"/>
            <c:spPr>
              <a:solidFill>
                <a:srgbClr val="CB0000"/>
              </a:solidFill>
              <a:ln>
                <a:solidFill>
                  <a:srgbClr val="777777"/>
                </a:solidFill>
              </a:ln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cat>
            <c:strRef>
              <c:f>'AusVELS 3'!$AH$19:$AH$23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'AusVELS 3'!$H$12:$H$16</c:f>
              <c:numCache>
                <c:formatCode>0.00</c:formatCode>
                <c:ptCount val="5"/>
                <c:pt idx="0">
                  <c:v>#N/A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My ACTUAL Score</c:v>
          </c:tx>
          <c:spPr>
            <a:ln w="12700">
              <a:solidFill>
                <a:srgbClr val="0099CB"/>
              </a:solidFill>
            </a:ln>
          </c:spPr>
          <c:marker>
            <c:symbol val="circle"/>
            <c:size val="4"/>
            <c:spPr>
              <a:solidFill>
                <a:srgbClr val="0099CB"/>
              </a:solidFill>
              <a:ln>
                <a:solidFill>
                  <a:srgbClr val="777777"/>
                </a:solidFill>
              </a:ln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cat>
            <c:strRef>
              <c:f>'AusVELS 3'!$AH$19:$AH$23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'AusVELS 3'!$I$12:$I$16</c:f>
              <c:numCache>
                <c:formatCode>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ser>
          <c:idx val="2"/>
          <c:order val="2"/>
          <c:tx>
            <c:v>My GOAL Score</c:v>
          </c:tx>
          <c:spPr>
            <a:ln w="12700">
              <a:solidFill>
                <a:srgbClr val="99C935"/>
              </a:solidFill>
            </a:ln>
          </c:spPr>
          <c:marker>
            <c:symbol val="circle"/>
            <c:size val="4"/>
            <c:spPr>
              <a:solidFill>
                <a:srgbClr val="99C935"/>
              </a:solidFill>
              <a:ln>
                <a:solidFill>
                  <a:srgbClr val="777777"/>
                </a:solidFill>
              </a:ln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cat>
            <c:strRef>
              <c:f>'AusVELS 3'!$AH$19:$AH$23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'AusVELS 3'!$J$12:$J$16</c:f>
              <c:numCache>
                <c:formatCode>0.00</c:formatCode>
                <c:ptCount val="5"/>
                <c:pt idx="0" formatCode="General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368576"/>
        <c:axId val="127419904"/>
      </c:lineChart>
      <c:catAx>
        <c:axId val="12736857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>
                <a:solidFill>
                  <a:srgbClr val="777777"/>
                </a:solidFill>
              </a:defRPr>
            </a:pPr>
            <a:endParaRPr lang="en-US"/>
          </a:p>
        </c:txPr>
        <c:crossAx val="127419904"/>
        <c:crosses val="autoZero"/>
        <c:auto val="1"/>
        <c:lblAlgn val="ctr"/>
        <c:lblOffset val="100"/>
        <c:noMultiLvlLbl val="0"/>
      </c:catAx>
      <c:valAx>
        <c:axId val="127419904"/>
        <c:scaling>
          <c:orientation val="minMax"/>
          <c:max val="10"/>
          <c:min val="1"/>
        </c:scaling>
        <c:delete val="0"/>
        <c:axPos val="l"/>
        <c:majorGridlines>
          <c:spPr>
            <a:ln>
              <a:solidFill>
                <a:srgbClr val="CECECE"/>
              </a:solidFill>
            </a:ln>
          </c:spPr>
        </c:majorGridlines>
        <c:numFmt formatCode="0.0" sourceLinked="0"/>
        <c:majorTickMark val="none"/>
        <c:minorTickMark val="none"/>
        <c:tickLblPos val="nextTo"/>
        <c:spPr>
          <a:ln>
            <a:solidFill>
              <a:srgbClr val="CECECE"/>
            </a:solidFill>
          </a:ln>
        </c:spPr>
        <c:txPr>
          <a:bodyPr/>
          <a:lstStyle/>
          <a:p>
            <a:pPr>
              <a:defRPr sz="800">
                <a:solidFill>
                  <a:srgbClr val="777777"/>
                </a:solidFill>
              </a:defRPr>
            </a:pPr>
            <a:endParaRPr lang="en-US"/>
          </a:p>
        </c:txPr>
        <c:crossAx val="127368576"/>
        <c:crosses val="autoZero"/>
        <c:crossBetween val="between"/>
        <c:majorUnit val="1"/>
        <c:minorUnit val="0.5"/>
      </c:valAx>
    </c:plotArea>
    <c:legend>
      <c:legendPos val="r"/>
      <c:legendEntry>
        <c:idx val="0"/>
        <c:txPr>
          <a:bodyPr/>
          <a:lstStyle/>
          <a:p>
            <a:pPr>
              <a:defRPr sz="800" b="1">
                <a:solidFill>
                  <a:srgbClr val="CB0000"/>
                </a:solidFill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00" b="1">
                <a:solidFill>
                  <a:srgbClr val="0099CB"/>
                </a:solidFill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800" b="1">
                <a:solidFill>
                  <a:srgbClr val="99C935"/>
                </a:solidFill>
              </a:defRPr>
            </a:pPr>
            <a:endParaRPr lang="en-US"/>
          </a:p>
        </c:txPr>
      </c:legendEntry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span"/>
    <c:showDLblsOverMax val="0"/>
  </c:chart>
  <c:spPr>
    <a:ln>
      <a:noFill/>
    </a:ln>
    <a:effectLst>
      <a:outerShdw blurRad="88900" dist="76200" dir="2700000" algn="tl" rotWithShape="0">
        <a:srgbClr val="CECECE">
          <a:alpha val="40000"/>
        </a:srgbClr>
      </a:outerShdw>
    </a:effectLst>
  </c:spPr>
  <c:printSettings>
    <c:headerFooter/>
    <c:pageMargins b="0.75000000000001055" l="0.70000000000000062" r="0.70000000000000062" t="0.750000000000010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My EXPECTED Score</c:v>
          </c:tx>
          <c:spPr>
            <a:ln w="12700">
              <a:solidFill>
                <a:srgbClr val="CB0000"/>
              </a:solidFill>
            </a:ln>
          </c:spPr>
          <c:marker>
            <c:symbol val="circle"/>
            <c:size val="4"/>
            <c:spPr>
              <a:solidFill>
                <a:srgbClr val="CB0000"/>
              </a:solidFill>
              <a:ln>
                <a:solidFill>
                  <a:srgbClr val="777777"/>
                </a:solidFill>
              </a:ln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cat>
            <c:strRef>
              <c:f>'AusVELS 4'!$AH$19:$AH$23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'AusVELS 4'!$H$12:$H$16</c:f>
              <c:numCache>
                <c:formatCode>0.00</c:formatCode>
                <c:ptCount val="5"/>
                <c:pt idx="0">
                  <c:v>#N/A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My ACTUAL Score</c:v>
          </c:tx>
          <c:spPr>
            <a:ln w="12700">
              <a:solidFill>
                <a:srgbClr val="0099CB"/>
              </a:solidFill>
            </a:ln>
          </c:spPr>
          <c:marker>
            <c:symbol val="circle"/>
            <c:size val="4"/>
            <c:spPr>
              <a:solidFill>
                <a:srgbClr val="0099CB"/>
              </a:solidFill>
              <a:ln>
                <a:solidFill>
                  <a:srgbClr val="777777"/>
                </a:solidFill>
              </a:ln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cat>
            <c:strRef>
              <c:f>'AusVELS 4'!$AH$19:$AH$23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'AusVELS 4'!$I$12:$I$16</c:f>
              <c:numCache>
                <c:formatCode>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ser>
          <c:idx val="2"/>
          <c:order val="2"/>
          <c:tx>
            <c:v>My GOAL Score</c:v>
          </c:tx>
          <c:spPr>
            <a:ln w="12700">
              <a:solidFill>
                <a:srgbClr val="99C935"/>
              </a:solidFill>
            </a:ln>
          </c:spPr>
          <c:marker>
            <c:symbol val="circle"/>
            <c:size val="4"/>
            <c:spPr>
              <a:solidFill>
                <a:srgbClr val="99C935"/>
              </a:solidFill>
              <a:ln>
                <a:solidFill>
                  <a:srgbClr val="777777"/>
                </a:solidFill>
              </a:ln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cat>
            <c:strRef>
              <c:f>'AusVELS 4'!$AH$19:$AH$23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'AusVELS 4'!$J$12:$J$16</c:f>
              <c:numCache>
                <c:formatCode>0.00</c:formatCode>
                <c:ptCount val="5"/>
                <c:pt idx="0" formatCode="General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148864"/>
        <c:axId val="134150784"/>
      </c:lineChart>
      <c:catAx>
        <c:axId val="13414886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>
                <a:solidFill>
                  <a:srgbClr val="777777"/>
                </a:solidFill>
              </a:defRPr>
            </a:pPr>
            <a:endParaRPr lang="en-US"/>
          </a:p>
        </c:txPr>
        <c:crossAx val="134150784"/>
        <c:crosses val="autoZero"/>
        <c:auto val="1"/>
        <c:lblAlgn val="ctr"/>
        <c:lblOffset val="100"/>
        <c:noMultiLvlLbl val="0"/>
      </c:catAx>
      <c:valAx>
        <c:axId val="134150784"/>
        <c:scaling>
          <c:orientation val="minMax"/>
          <c:max val="10"/>
          <c:min val="1"/>
        </c:scaling>
        <c:delete val="0"/>
        <c:axPos val="l"/>
        <c:majorGridlines>
          <c:spPr>
            <a:ln>
              <a:solidFill>
                <a:srgbClr val="CECECE"/>
              </a:solidFill>
            </a:ln>
          </c:spPr>
        </c:majorGridlines>
        <c:numFmt formatCode="0.0" sourceLinked="0"/>
        <c:majorTickMark val="none"/>
        <c:minorTickMark val="none"/>
        <c:tickLblPos val="nextTo"/>
        <c:spPr>
          <a:ln>
            <a:solidFill>
              <a:srgbClr val="CECECE"/>
            </a:solidFill>
          </a:ln>
        </c:spPr>
        <c:txPr>
          <a:bodyPr/>
          <a:lstStyle/>
          <a:p>
            <a:pPr>
              <a:defRPr sz="800">
                <a:solidFill>
                  <a:srgbClr val="777777"/>
                </a:solidFill>
              </a:defRPr>
            </a:pPr>
            <a:endParaRPr lang="en-US"/>
          </a:p>
        </c:txPr>
        <c:crossAx val="134148864"/>
        <c:crosses val="autoZero"/>
        <c:crossBetween val="between"/>
        <c:majorUnit val="1"/>
        <c:minorUnit val="0.5"/>
      </c:valAx>
    </c:plotArea>
    <c:legend>
      <c:legendPos val="r"/>
      <c:legendEntry>
        <c:idx val="0"/>
        <c:txPr>
          <a:bodyPr/>
          <a:lstStyle/>
          <a:p>
            <a:pPr>
              <a:defRPr sz="800" b="1">
                <a:solidFill>
                  <a:srgbClr val="CB0000"/>
                </a:solidFill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00" b="1">
                <a:solidFill>
                  <a:srgbClr val="0099CB"/>
                </a:solidFill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800" b="1">
                <a:solidFill>
                  <a:srgbClr val="99C935"/>
                </a:solidFill>
              </a:defRPr>
            </a:pPr>
            <a:endParaRPr lang="en-US"/>
          </a:p>
        </c:txPr>
      </c:legendEntry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span"/>
    <c:showDLblsOverMax val="0"/>
  </c:chart>
  <c:spPr>
    <a:ln>
      <a:noFill/>
    </a:ln>
    <a:effectLst>
      <a:outerShdw blurRad="88900" dist="76200" dir="2700000" algn="tl" rotWithShape="0">
        <a:srgbClr val="CECECE">
          <a:alpha val="40000"/>
        </a:srgbClr>
      </a:outerShdw>
    </a:effectLst>
  </c:spPr>
  <c:printSettings>
    <c:headerFooter/>
    <c:pageMargins b="0.75000000000001055" l="0.70000000000000062" r="0.70000000000000062" t="0.750000000000010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My EXPECTED Score</c:v>
          </c:tx>
          <c:spPr>
            <a:ln w="12700">
              <a:solidFill>
                <a:srgbClr val="CB0000"/>
              </a:solidFill>
            </a:ln>
          </c:spPr>
          <c:marker>
            <c:symbol val="circle"/>
            <c:size val="4"/>
            <c:spPr>
              <a:solidFill>
                <a:srgbClr val="CB0000"/>
              </a:solidFill>
              <a:ln>
                <a:solidFill>
                  <a:srgbClr val="777777"/>
                </a:solidFill>
              </a:ln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cat>
            <c:strRef>
              <c:f>'AusVELS 5'!$AH$19:$AH$23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'AusVELS 5'!$H$12:$H$16</c:f>
              <c:numCache>
                <c:formatCode>0.00</c:formatCode>
                <c:ptCount val="5"/>
                <c:pt idx="0">
                  <c:v>#N/A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My ACTUAL Score</c:v>
          </c:tx>
          <c:spPr>
            <a:ln w="12700">
              <a:solidFill>
                <a:srgbClr val="0099CB"/>
              </a:solidFill>
            </a:ln>
          </c:spPr>
          <c:marker>
            <c:symbol val="circle"/>
            <c:size val="4"/>
            <c:spPr>
              <a:solidFill>
                <a:srgbClr val="0099CB"/>
              </a:solidFill>
              <a:ln>
                <a:solidFill>
                  <a:srgbClr val="777777"/>
                </a:solidFill>
              </a:ln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cat>
            <c:strRef>
              <c:f>'AusVELS 5'!$AH$19:$AH$23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'AusVELS 5'!$I$12:$I$16</c:f>
              <c:numCache>
                <c:formatCode>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ser>
          <c:idx val="2"/>
          <c:order val="2"/>
          <c:tx>
            <c:v>My GOAL Score</c:v>
          </c:tx>
          <c:spPr>
            <a:ln w="12700">
              <a:solidFill>
                <a:srgbClr val="99C935"/>
              </a:solidFill>
            </a:ln>
          </c:spPr>
          <c:marker>
            <c:symbol val="circle"/>
            <c:size val="4"/>
            <c:spPr>
              <a:solidFill>
                <a:srgbClr val="99C935"/>
              </a:solidFill>
              <a:ln>
                <a:solidFill>
                  <a:srgbClr val="777777"/>
                </a:solidFill>
              </a:ln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cat>
            <c:strRef>
              <c:f>'AusVELS 5'!$AH$19:$AH$23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'AusVELS 5'!$J$12:$J$16</c:f>
              <c:numCache>
                <c:formatCode>0.00</c:formatCode>
                <c:ptCount val="5"/>
                <c:pt idx="0" formatCode="General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293760"/>
        <c:axId val="134300032"/>
      </c:lineChart>
      <c:catAx>
        <c:axId val="13429376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>
                <a:solidFill>
                  <a:srgbClr val="777777"/>
                </a:solidFill>
              </a:defRPr>
            </a:pPr>
            <a:endParaRPr lang="en-US"/>
          </a:p>
        </c:txPr>
        <c:crossAx val="134300032"/>
        <c:crosses val="autoZero"/>
        <c:auto val="1"/>
        <c:lblAlgn val="ctr"/>
        <c:lblOffset val="100"/>
        <c:noMultiLvlLbl val="0"/>
      </c:catAx>
      <c:valAx>
        <c:axId val="134300032"/>
        <c:scaling>
          <c:orientation val="minMax"/>
          <c:max val="10"/>
          <c:min val="1"/>
        </c:scaling>
        <c:delete val="0"/>
        <c:axPos val="l"/>
        <c:majorGridlines>
          <c:spPr>
            <a:ln>
              <a:solidFill>
                <a:srgbClr val="CECECE"/>
              </a:solidFill>
            </a:ln>
          </c:spPr>
        </c:majorGridlines>
        <c:numFmt formatCode="0.0" sourceLinked="0"/>
        <c:majorTickMark val="none"/>
        <c:minorTickMark val="none"/>
        <c:tickLblPos val="nextTo"/>
        <c:spPr>
          <a:ln>
            <a:solidFill>
              <a:srgbClr val="CECECE"/>
            </a:solidFill>
          </a:ln>
        </c:spPr>
        <c:txPr>
          <a:bodyPr/>
          <a:lstStyle/>
          <a:p>
            <a:pPr>
              <a:defRPr sz="800">
                <a:solidFill>
                  <a:srgbClr val="777777"/>
                </a:solidFill>
              </a:defRPr>
            </a:pPr>
            <a:endParaRPr lang="en-US"/>
          </a:p>
        </c:txPr>
        <c:crossAx val="134293760"/>
        <c:crosses val="autoZero"/>
        <c:crossBetween val="between"/>
        <c:majorUnit val="1"/>
        <c:minorUnit val="0.5"/>
      </c:valAx>
    </c:plotArea>
    <c:legend>
      <c:legendPos val="r"/>
      <c:legendEntry>
        <c:idx val="0"/>
        <c:txPr>
          <a:bodyPr/>
          <a:lstStyle/>
          <a:p>
            <a:pPr>
              <a:defRPr sz="800" b="1">
                <a:solidFill>
                  <a:srgbClr val="CB0000"/>
                </a:solidFill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00" b="1">
                <a:solidFill>
                  <a:srgbClr val="0099CB"/>
                </a:solidFill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800" b="1">
                <a:solidFill>
                  <a:srgbClr val="99C935"/>
                </a:solidFill>
              </a:defRPr>
            </a:pPr>
            <a:endParaRPr lang="en-US"/>
          </a:p>
        </c:txPr>
      </c:legendEntry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span"/>
    <c:showDLblsOverMax val="0"/>
  </c:chart>
  <c:spPr>
    <a:ln>
      <a:noFill/>
    </a:ln>
    <a:effectLst>
      <a:outerShdw blurRad="88900" dist="76200" dir="2700000" algn="tl" rotWithShape="0">
        <a:srgbClr val="CECECE">
          <a:alpha val="40000"/>
        </a:srgbClr>
      </a:outerShdw>
    </a:effectLst>
  </c:spPr>
  <c:printSettings>
    <c:headerFooter/>
    <c:pageMargins b="0.75000000000001055" l="0.70000000000000062" r="0.70000000000000062" t="0.750000000000010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My EXPECTED Score</c:v>
          </c:tx>
          <c:spPr>
            <a:ln w="12700">
              <a:solidFill>
                <a:srgbClr val="CB0000"/>
              </a:solidFill>
            </a:ln>
          </c:spPr>
          <c:marker>
            <c:symbol val="circle"/>
            <c:size val="4"/>
            <c:spPr>
              <a:solidFill>
                <a:srgbClr val="CB0000"/>
              </a:solidFill>
              <a:ln>
                <a:solidFill>
                  <a:srgbClr val="777777"/>
                </a:solidFill>
              </a:ln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cat>
            <c:strRef>
              <c:f>'AusVELS 6'!$AH$19:$AH$23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'AusVELS 6'!$H$12:$H$16</c:f>
              <c:numCache>
                <c:formatCode>0.00</c:formatCode>
                <c:ptCount val="5"/>
                <c:pt idx="0">
                  <c:v>#N/A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My ACTUAL Score</c:v>
          </c:tx>
          <c:spPr>
            <a:ln w="12700">
              <a:solidFill>
                <a:srgbClr val="0099CB"/>
              </a:solidFill>
            </a:ln>
          </c:spPr>
          <c:marker>
            <c:symbol val="circle"/>
            <c:size val="4"/>
            <c:spPr>
              <a:solidFill>
                <a:srgbClr val="0099CB"/>
              </a:solidFill>
              <a:ln>
                <a:solidFill>
                  <a:srgbClr val="777777"/>
                </a:solidFill>
              </a:ln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cat>
            <c:strRef>
              <c:f>'AusVELS 6'!$AH$19:$AH$23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'AusVELS 6'!$I$12:$I$16</c:f>
              <c:numCache>
                <c:formatCode>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ser>
          <c:idx val="2"/>
          <c:order val="2"/>
          <c:tx>
            <c:v>My GOAL Score</c:v>
          </c:tx>
          <c:spPr>
            <a:ln w="12700">
              <a:solidFill>
                <a:srgbClr val="99C935"/>
              </a:solidFill>
            </a:ln>
          </c:spPr>
          <c:marker>
            <c:symbol val="circle"/>
            <c:size val="4"/>
            <c:spPr>
              <a:solidFill>
                <a:srgbClr val="99C935"/>
              </a:solidFill>
              <a:ln>
                <a:solidFill>
                  <a:srgbClr val="777777"/>
                </a:solidFill>
              </a:ln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cat>
            <c:strRef>
              <c:f>'AusVELS 6'!$AH$19:$AH$23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'AusVELS 6'!$J$12:$J$16</c:f>
              <c:numCache>
                <c:formatCode>0.00</c:formatCode>
                <c:ptCount val="5"/>
                <c:pt idx="0" formatCode="General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552960"/>
        <c:axId val="134559232"/>
      </c:lineChart>
      <c:catAx>
        <c:axId val="13455296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>
                <a:solidFill>
                  <a:srgbClr val="777777"/>
                </a:solidFill>
              </a:defRPr>
            </a:pPr>
            <a:endParaRPr lang="en-US"/>
          </a:p>
        </c:txPr>
        <c:crossAx val="134559232"/>
        <c:crosses val="autoZero"/>
        <c:auto val="1"/>
        <c:lblAlgn val="ctr"/>
        <c:lblOffset val="100"/>
        <c:noMultiLvlLbl val="0"/>
      </c:catAx>
      <c:valAx>
        <c:axId val="134559232"/>
        <c:scaling>
          <c:orientation val="minMax"/>
          <c:max val="10"/>
          <c:min val="1"/>
        </c:scaling>
        <c:delete val="0"/>
        <c:axPos val="l"/>
        <c:majorGridlines>
          <c:spPr>
            <a:ln>
              <a:solidFill>
                <a:srgbClr val="CECECE"/>
              </a:solidFill>
            </a:ln>
          </c:spPr>
        </c:majorGridlines>
        <c:numFmt formatCode="0.0" sourceLinked="0"/>
        <c:majorTickMark val="none"/>
        <c:minorTickMark val="none"/>
        <c:tickLblPos val="nextTo"/>
        <c:spPr>
          <a:ln>
            <a:solidFill>
              <a:srgbClr val="CECECE"/>
            </a:solidFill>
          </a:ln>
        </c:spPr>
        <c:txPr>
          <a:bodyPr/>
          <a:lstStyle/>
          <a:p>
            <a:pPr>
              <a:defRPr sz="800">
                <a:solidFill>
                  <a:srgbClr val="777777"/>
                </a:solidFill>
              </a:defRPr>
            </a:pPr>
            <a:endParaRPr lang="en-US"/>
          </a:p>
        </c:txPr>
        <c:crossAx val="134552960"/>
        <c:crosses val="autoZero"/>
        <c:crossBetween val="between"/>
        <c:majorUnit val="1"/>
        <c:minorUnit val="0.5"/>
      </c:valAx>
    </c:plotArea>
    <c:legend>
      <c:legendPos val="r"/>
      <c:legendEntry>
        <c:idx val="0"/>
        <c:txPr>
          <a:bodyPr/>
          <a:lstStyle/>
          <a:p>
            <a:pPr>
              <a:defRPr sz="800" b="1">
                <a:solidFill>
                  <a:srgbClr val="CB0000"/>
                </a:solidFill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00" b="1">
                <a:solidFill>
                  <a:srgbClr val="0099CB"/>
                </a:solidFill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800" b="1">
                <a:solidFill>
                  <a:srgbClr val="99C935"/>
                </a:solidFill>
              </a:defRPr>
            </a:pPr>
            <a:endParaRPr lang="en-US"/>
          </a:p>
        </c:txPr>
      </c:legendEntry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span"/>
    <c:showDLblsOverMax val="0"/>
  </c:chart>
  <c:spPr>
    <a:ln>
      <a:noFill/>
    </a:ln>
    <a:effectLst>
      <a:outerShdw blurRad="88900" dist="76200" dir="2700000" algn="tl" rotWithShape="0">
        <a:srgbClr val="CECECE">
          <a:alpha val="40000"/>
        </a:srgbClr>
      </a:outerShdw>
    </a:effectLst>
  </c:spPr>
  <c:printSettings>
    <c:headerFooter/>
    <c:pageMargins b="0.75000000000001055" l="0.70000000000000062" r="0.70000000000000062" t="0.7500000000000105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My EXPECTED Attendance</c:v>
          </c:tx>
          <c:spPr>
            <a:ln w="12700">
              <a:solidFill>
                <a:srgbClr val="CB0000"/>
              </a:solidFill>
            </a:ln>
          </c:spPr>
          <c:marker>
            <c:symbol val="circle"/>
            <c:size val="4"/>
            <c:spPr>
              <a:solidFill>
                <a:srgbClr val="CB0000"/>
              </a:solidFill>
              <a:ln>
                <a:solidFill>
                  <a:srgbClr val="777777"/>
                </a:solidFill>
              </a:ln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cat>
            <c:numRef>
              <c:f>Attend!$H$18:$H$27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Attend!$I$18:$I$27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v>My ACTUAL Attendance</c:v>
          </c:tx>
          <c:spPr>
            <a:ln w="12700">
              <a:solidFill>
                <a:srgbClr val="0099CB"/>
              </a:solidFill>
            </a:ln>
          </c:spPr>
          <c:marker>
            <c:symbol val="circle"/>
            <c:size val="4"/>
            <c:spPr>
              <a:solidFill>
                <a:srgbClr val="0099CB"/>
              </a:solidFill>
              <a:ln>
                <a:solidFill>
                  <a:srgbClr val="777777"/>
                </a:solidFill>
              </a:ln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cat>
            <c:numRef>
              <c:f>Attend!$H$18:$H$27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Attend!$J$18:$J$27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</c:ser>
        <c:ser>
          <c:idx val="2"/>
          <c:order val="2"/>
          <c:tx>
            <c:v>My GOAL Attendance</c:v>
          </c:tx>
          <c:spPr>
            <a:ln w="12700">
              <a:solidFill>
                <a:srgbClr val="99C935"/>
              </a:solidFill>
            </a:ln>
          </c:spPr>
          <c:marker>
            <c:symbol val="circle"/>
            <c:size val="4"/>
            <c:spPr>
              <a:solidFill>
                <a:srgbClr val="99C935"/>
              </a:solidFill>
              <a:ln>
                <a:solidFill>
                  <a:srgbClr val="777777"/>
                </a:solidFill>
              </a:ln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cat>
            <c:numRef>
              <c:f>Attend!$H$18:$H$27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Attend!$K$18:$K$27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800512"/>
        <c:axId val="134802816"/>
      </c:lineChart>
      <c:catAx>
        <c:axId val="13480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 sz="800" b="0">
                    <a:solidFill>
                      <a:srgbClr val="777777"/>
                    </a:solidFill>
                  </a:rPr>
                  <a:t>Entry</a:t>
                </a:r>
                <a:r>
                  <a:rPr lang="en-AU" sz="800" b="0" baseline="0">
                    <a:solidFill>
                      <a:srgbClr val="777777"/>
                    </a:solidFill>
                  </a:rPr>
                  <a:t> #</a:t>
                </a:r>
                <a:endParaRPr lang="en-AU" sz="800" b="0">
                  <a:solidFill>
                    <a:srgbClr val="777777"/>
                  </a:solidFill>
                </a:endParaRP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solidFill>
                  <a:srgbClr val="777777"/>
                </a:solidFill>
              </a:defRPr>
            </a:pPr>
            <a:endParaRPr lang="en-US"/>
          </a:p>
        </c:txPr>
        <c:crossAx val="134802816"/>
        <c:crosses val="autoZero"/>
        <c:auto val="1"/>
        <c:lblAlgn val="ctr"/>
        <c:lblOffset val="100"/>
        <c:noMultiLvlLbl val="0"/>
      </c:catAx>
      <c:valAx>
        <c:axId val="134802816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rgbClr val="CECECE"/>
              </a:solidFill>
            </a:ln>
          </c:spPr>
        </c:majorGridlines>
        <c:numFmt formatCode="0" sourceLinked="0"/>
        <c:majorTickMark val="none"/>
        <c:minorTickMark val="none"/>
        <c:tickLblPos val="nextTo"/>
        <c:spPr>
          <a:ln>
            <a:solidFill>
              <a:srgbClr val="CECECE"/>
            </a:solidFill>
          </a:ln>
        </c:spPr>
        <c:txPr>
          <a:bodyPr/>
          <a:lstStyle/>
          <a:p>
            <a:pPr>
              <a:defRPr sz="800">
                <a:solidFill>
                  <a:srgbClr val="777777"/>
                </a:solidFill>
              </a:defRPr>
            </a:pPr>
            <a:endParaRPr lang="en-US"/>
          </a:p>
        </c:txPr>
        <c:crossAx val="134800512"/>
        <c:crosses val="autoZero"/>
        <c:crossBetween val="between"/>
        <c:majorUnit val="20"/>
        <c:minorUnit val="1"/>
      </c:valAx>
    </c:plotArea>
    <c:legend>
      <c:legendPos val="r"/>
      <c:legendEntry>
        <c:idx val="0"/>
        <c:txPr>
          <a:bodyPr/>
          <a:lstStyle/>
          <a:p>
            <a:pPr>
              <a:defRPr sz="800" b="1">
                <a:solidFill>
                  <a:srgbClr val="CB0000"/>
                </a:solidFill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00" b="1">
                <a:solidFill>
                  <a:srgbClr val="0099CB"/>
                </a:solidFill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800" b="1">
                <a:solidFill>
                  <a:srgbClr val="99C935"/>
                </a:solidFill>
              </a:defRPr>
            </a:pPr>
            <a:endParaRPr lang="en-US"/>
          </a:p>
        </c:txPr>
      </c:legendEntry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span"/>
    <c:showDLblsOverMax val="0"/>
  </c:chart>
  <c:spPr>
    <a:ln>
      <a:noFill/>
    </a:ln>
    <a:effectLst>
      <a:outerShdw blurRad="88900" dist="76200" dir="2700000" algn="tl" rotWithShape="0">
        <a:srgbClr val="CECECE">
          <a:alpha val="40000"/>
        </a:srgbClr>
      </a:outerShdw>
    </a:effectLst>
  </c:sp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2.png"/><Relationship Id="rId18" Type="http://schemas.openxmlformats.org/officeDocument/2006/relationships/image" Target="../media/image15.png"/><Relationship Id="rId3" Type="http://schemas.openxmlformats.org/officeDocument/2006/relationships/image" Target="../media/image3.png"/><Relationship Id="rId21" Type="http://schemas.openxmlformats.org/officeDocument/2006/relationships/hyperlink" Target="#'AusVELS 5'!AM6"/><Relationship Id="rId7" Type="http://schemas.openxmlformats.org/officeDocument/2006/relationships/image" Target="../media/image7.png"/><Relationship Id="rId12" Type="http://schemas.openxmlformats.org/officeDocument/2006/relationships/hyperlink" Target="#Personal!AI3"/><Relationship Id="rId17" Type="http://schemas.openxmlformats.org/officeDocument/2006/relationships/hyperlink" Target="#'AusVELS 1'!AM6"/><Relationship Id="rId2" Type="http://schemas.openxmlformats.org/officeDocument/2006/relationships/image" Target="../media/image2.png"/><Relationship Id="rId16" Type="http://schemas.openxmlformats.org/officeDocument/2006/relationships/image" Target="../media/image14.png"/><Relationship Id="rId20" Type="http://schemas.openxmlformats.org/officeDocument/2006/relationships/hyperlink" Target="#'AusVELS 2'!AM6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3.png"/><Relationship Id="rId23" Type="http://schemas.openxmlformats.org/officeDocument/2006/relationships/hyperlink" Target="#'AusVELS 6'!AM6"/><Relationship Id="rId10" Type="http://schemas.openxmlformats.org/officeDocument/2006/relationships/image" Target="../media/image10.png"/><Relationship Id="rId19" Type="http://schemas.openxmlformats.org/officeDocument/2006/relationships/hyperlink" Target="#'AusVELS 4'!AM6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hyperlink" Target="#Home!A1"/><Relationship Id="rId22" Type="http://schemas.openxmlformats.org/officeDocument/2006/relationships/hyperlink" Target="#'AusVELS 3'!AM6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5.png"/><Relationship Id="rId2" Type="http://schemas.openxmlformats.org/officeDocument/2006/relationships/image" Target="../media/image24.png"/><Relationship Id="rId1" Type="http://schemas.openxmlformats.org/officeDocument/2006/relationships/hyperlink" Target="https://sites.google.com/site/divers1fylearning/home" TargetMode="External"/></Relationships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hyperlink" Target="https://divers1fy.com" TargetMode="External"/><Relationship Id="rId3" Type="http://schemas.openxmlformats.org/officeDocument/2006/relationships/hyperlink" Target="#Home!A1"/><Relationship Id="rId7" Type="http://schemas.openxmlformats.org/officeDocument/2006/relationships/image" Target="../media/image28.png"/><Relationship Id="rId12" Type="http://schemas.openxmlformats.org/officeDocument/2006/relationships/image" Target="../media/image4.png"/><Relationship Id="rId2" Type="http://schemas.openxmlformats.org/officeDocument/2006/relationships/image" Target="../media/image12.png"/><Relationship Id="rId1" Type="http://schemas.openxmlformats.org/officeDocument/2006/relationships/hyperlink" Target="#Personal!AI3"/><Relationship Id="rId6" Type="http://schemas.openxmlformats.org/officeDocument/2006/relationships/image" Target="../media/image27.png"/><Relationship Id="rId11" Type="http://schemas.openxmlformats.org/officeDocument/2006/relationships/hyperlink" Target="#'AC 1'!AM6"/><Relationship Id="rId5" Type="http://schemas.openxmlformats.org/officeDocument/2006/relationships/image" Target="../media/image26.png"/><Relationship Id="rId10" Type="http://schemas.openxmlformats.org/officeDocument/2006/relationships/image" Target="../media/image29.png"/><Relationship Id="rId4" Type="http://schemas.openxmlformats.org/officeDocument/2006/relationships/image" Target="../media/image13.png"/><Relationship Id="rId9" Type="http://schemas.openxmlformats.org/officeDocument/2006/relationships/image" Target="../media/image2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Home!A1"/><Relationship Id="rId2" Type="http://schemas.openxmlformats.org/officeDocument/2006/relationships/image" Target="../media/image12.png"/><Relationship Id="rId1" Type="http://schemas.openxmlformats.org/officeDocument/2006/relationships/hyperlink" Target="#Personal!AI3"/><Relationship Id="rId5" Type="http://schemas.openxmlformats.org/officeDocument/2006/relationships/image" Target="../media/image16.png"/><Relationship Id="rId4" Type="http://schemas.openxmlformats.org/officeDocument/2006/relationships/image" Target="../media/image13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5.png"/><Relationship Id="rId3" Type="http://schemas.openxmlformats.org/officeDocument/2006/relationships/chart" Target="../charts/chart1.xml"/><Relationship Id="rId7" Type="http://schemas.openxmlformats.org/officeDocument/2006/relationships/image" Target="../media/image13.png"/><Relationship Id="rId2" Type="http://schemas.openxmlformats.org/officeDocument/2006/relationships/image" Target="../media/image18.png"/><Relationship Id="rId1" Type="http://schemas.openxmlformats.org/officeDocument/2006/relationships/image" Target="../media/image17.png"/><Relationship Id="rId6" Type="http://schemas.openxmlformats.org/officeDocument/2006/relationships/hyperlink" Target="#Home!A1"/><Relationship Id="rId5" Type="http://schemas.openxmlformats.org/officeDocument/2006/relationships/image" Target="../media/image12.png"/><Relationship Id="rId4" Type="http://schemas.openxmlformats.org/officeDocument/2006/relationships/hyperlink" Target="#Personal!AI3"/><Relationship Id="rId9" Type="http://schemas.openxmlformats.org/officeDocument/2006/relationships/image" Target="../media/image19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5.png"/><Relationship Id="rId3" Type="http://schemas.openxmlformats.org/officeDocument/2006/relationships/chart" Target="../charts/chart2.xml"/><Relationship Id="rId7" Type="http://schemas.openxmlformats.org/officeDocument/2006/relationships/image" Target="../media/image13.png"/><Relationship Id="rId2" Type="http://schemas.openxmlformats.org/officeDocument/2006/relationships/image" Target="../media/image18.png"/><Relationship Id="rId1" Type="http://schemas.openxmlformats.org/officeDocument/2006/relationships/image" Target="../media/image17.png"/><Relationship Id="rId6" Type="http://schemas.openxmlformats.org/officeDocument/2006/relationships/hyperlink" Target="#Home!A1"/><Relationship Id="rId5" Type="http://schemas.openxmlformats.org/officeDocument/2006/relationships/image" Target="../media/image12.png"/><Relationship Id="rId4" Type="http://schemas.openxmlformats.org/officeDocument/2006/relationships/hyperlink" Target="#Personal!AI3"/><Relationship Id="rId9" Type="http://schemas.openxmlformats.org/officeDocument/2006/relationships/image" Target="../media/image20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15.png"/><Relationship Id="rId3" Type="http://schemas.openxmlformats.org/officeDocument/2006/relationships/chart" Target="../charts/chart3.xml"/><Relationship Id="rId7" Type="http://schemas.openxmlformats.org/officeDocument/2006/relationships/image" Target="../media/image13.png"/><Relationship Id="rId2" Type="http://schemas.openxmlformats.org/officeDocument/2006/relationships/image" Target="../media/image18.png"/><Relationship Id="rId1" Type="http://schemas.openxmlformats.org/officeDocument/2006/relationships/image" Target="../media/image17.png"/><Relationship Id="rId6" Type="http://schemas.openxmlformats.org/officeDocument/2006/relationships/hyperlink" Target="#Home!A1"/><Relationship Id="rId5" Type="http://schemas.openxmlformats.org/officeDocument/2006/relationships/image" Target="../media/image12.png"/><Relationship Id="rId4" Type="http://schemas.openxmlformats.org/officeDocument/2006/relationships/hyperlink" Target="#Personal!AI3"/><Relationship Id="rId9" Type="http://schemas.openxmlformats.org/officeDocument/2006/relationships/image" Target="../media/image21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15.png"/><Relationship Id="rId3" Type="http://schemas.openxmlformats.org/officeDocument/2006/relationships/chart" Target="../charts/chart4.xml"/><Relationship Id="rId7" Type="http://schemas.openxmlformats.org/officeDocument/2006/relationships/image" Target="../media/image13.png"/><Relationship Id="rId2" Type="http://schemas.openxmlformats.org/officeDocument/2006/relationships/image" Target="../media/image18.png"/><Relationship Id="rId1" Type="http://schemas.openxmlformats.org/officeDocument/2006/relationships/image" Target="../media/image17.png"/><Relationship Id="rId6" Type="http://schemas.openxmlformats.org/officeDocument/2006/relationships/hyperlink" Target="#Home!A1"/><Relationship Id="rId5" Type="http://schemas.openxmlformats.org/officeDocument/2006/relationships/image" Target="../media/image12.png"/><Relationship Id="rId4" Type="http://schemas.openxmlformats.org/officeDocument/2006/relationships/hyperlink" Target="#Personal!AI3"/><Relationship Id="rId9" Type="http://schemas.openxmlformats.org/officeDocument/2006/relationships/image" Target="../media/image22.png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15.png"/><Relationship Id="rId3" Type="http://schemas.openxmlformats.org/officeDocument/2006/relationships/chart" Target="../charts/chart5.xml"/><Relationship Id="rId7" Type="http://schemas.openxmlformats.org/officeDocument/2006/relationships/image" Target="../media/image13.png"/><Relationship Id="rId2" Type="http://schemas.openxmlformats.org/officeDocument/2006/relationships/image" Target="../media/image18.png"/><Relationship Id="rId1" Type="http://schemas.openxmlformats.org/officeDocument/2006/relationships/image" Target="../media/image17.png"/><Relationship Id="rId6" Type="http://schemas.openxmlformats.org/officeDocument/2006/relationships/hyperlink" Target="#Home!A1"/><Relationship Id="rId5" Type="http://schemas.openxmlformats.org/officeDocument/2006/relationships/image" Target="../media/image12.png"/><Relationship Id="rId4" Type="http://schemas.openxmlformats.org/officeDocument/2006/relationships/hyperlink" Target="#Personal!AI3"/><Relationship Id="rId9" Type="http://schemas.openxmlformats.org/officeDocument/2006/relationships/image" Target="../media/image23.png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image" Target="../media/image15.png"/><Relationship Id="rId3" Type="http://schemas.openxmlformats.org/officeDocument/2006/relationships/chart" Target="../charts/chart6.xml"/><Relationship Id="rId7" Type="http://schemas.openxmlformats.org/officeDocument/2006/relationships/image" Target="../media/image13.png"/><Relationship Id="rId2" Type="http://schemas.openxmlformats.org/officeDocument/2006/relationships/image" Target="../media/image18.png"/><Relationship Id="rId1" Type="http://schemas.openxmlformats.org/officeDocument/2006/relationships/image" Target="../media/image17.png"/><Relationship Id="rId6" Type="http://schemas.openxmlformats.org/officeDocument/2006/relationships/hyperlink" Target="#Home!A1"/><Relationship Id="rId5" Type="http://schemas.openxmlformats.org/officeDocument/2006/relationships/image" Target="../media/image12.png"/><Relationship Id="rId4" Type="http://schemas.openxmlformats.org/officeDocument/2006/relationships/hyperlink" Target="#Personal!AI3"/><Relationship Id="rId9" Type="http://schemas.openxmlformats.org/officeDocument/2006/relationships/image" Target="../media/image23.png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hyperlink" Target="#Attend!AM3"/><Relationship Id="rId13" Type="http://schemas.openxmlformats.org/officeDocument/2006/relationships/image" Target="../media/image5.png"/><Relationship Id="rId3" Type="http://schemas.openxmlformats.org/officeDocument/2006/relationships/image" Target="../media/image24.png"/><Relationship Id="rId7" Type="http://schemas.openxmlformats.org/officeDocument/2006/relationships/image" Target="../media/image12.png"/><Relationship Id="rId12" Type="http://schemas.openxmlformats.org/officeDocument/2006/relationships/image" Target="../media/image6.png"/><Relationship Id="rId2" Type="http://schemas.openxmlformats.org/officeDocument/2006/relationships/hyperlink" Target="https://sites.google.com/site/divers1fylearning/home" TargetMode="External"/><Relationship Id="rId16" Type="http://schemas.openxmlformats.org/officeDocument/2006/relationships/image" Target="../media/image11.png"/><Relationship Id="rId1" Type="http://schemas.openxmlformats.org/officeDocument/2006/relationships/chart" Target="../charts/chart7.xml"/><Relationship Id="rId6" Type="http://schemas.openxmlformats.org/officeDocument/2006/relationships/hyperlink" Target="#Personal!AI3"/><Relationship Id="rId11" Type="http://schemas.openxmlformats.org/officeDocument/2006/relationships/image" Target="../media/image4.png"/><Relationship Id="rId5" Type="http://schemas.openxmlformats.org/officeDocument/2006/relationships/image" Target="../media/image18.png"/><Relationship Id="rId15" Type="http://schemas.openxmlformats.org/officeDocument/2006/relationships/image" Target="../media/image13.png"/><Relationship Id="rId10" Type="http://schemas.openxmlformats.org/officeDocument/2006/relationships/hyperlink" Target="#'AC 1'!AM6"/><Relationship Id="rId4" Type="http://schemas.openxmlformats.org/officeDocument/2006/relationships/image" Target="../media/image17.png"/><Relationship Id="rId9" Type="http://schemas.openxmlformats.org/officeDocument/2006/relationships/image" Target="../media/image10.png"/><Relationship Id="rId14" Type="http://schemas.openxmlformats.org/officeDocument/2006/relationships/hyperlink" Target="#Home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171450</xdr:colOff>
      <xdr:row>1</xdr:row>
      <xdr:rowOff>57150</xdr:rowOff>
    </xdr:from>
    <xdr:to>
      <xdr:col>42</xdr:col>
      <xdr:colOff>57150</xdr:colOff>
      <xdr:row>3</xdr:row>
      <xdr:rowOff>133350</xdr:rowOff>
    </xdr:to>
    <xdr:pic>
      <xdr:nvPicPr>
        <xdr:cNvPr id="19" name="Picture 18" descr="1_navigation_forward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57450" y="4248150"/>
          <a:ext cx="457200" cy="457200"/>
        </a:xfrm>
        <a:prstGeom prst="rect">
          <a:avLst/>
        </a:prstGeom>
      </xdr:spPr>
    </xdr:pic>
    <xdr:clientData/>
  </xdr:twoCellAnchor>
  <xdr:twoCellAnchor>
    <xdr:from>
      <xdr:col>62</xdr:col>
      <xdr:colOff>133350</xdr:colOff>
      <xdr:row>1</xdr:row>
      <xdr:rowOff>228600</xdr:rowOff>
    </xdr:from>
    <xdr:to>
      <xdr:col>64</xdr:col>
      <xdr:colOff>4350</xdr:colOff>
      <xdr:row>3</xdr:row>
      <xdr:rowOff>51975</xdr:rowOff>
    </xdr:to>
    <xdr:pic macro="[0]!Full_screen_view">
      <xdr:nvPicPr>
        <xdr:cNvPr id="24" name="Picture 23" descr="9_av_full_screen.png"/>
        <xdr:cNvPicPr>
          <a:picLocks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467850" y="419100"/>
          <a:ext cx="252000" cy="252000"/>
        </a:xfrm>
        <a:prstGeom prst="rect">
          <a:avLst/>
        </a:prstGeom>
      </xdr:spPr>
    </xdr:pic>
    <xdr:clientData/>
  </xdr:twoCellAnchor>
  <xdr:twoCellAnchor>
    <xdr:from>
      <xdr:col>62</xdr:col>
      <xdr:colOff>133350</xdr:colOff>
      <xdr:row>3</xdr:row>
      <xdr:rowOff>66675</xdr:rowOff>
    </xdr:from>
    <xdr:to>
      <xdr:col>64</xdr:col>
      <xdr:colOff>4350</xdr:colOff>
      <xdr:row>4</xdr:row>
      <xdr:rowOff>128175</xdr:rowOff>
    </xdr:to>
    <xdr:pic macro="[0]!Normal_view">
      <xdr:nvPicPr>
        <xdr:cNvPr id="25" name="Picture 24" descr="9_av_return_from_full_screen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467850" y="685800"/>
          <a:ext cx="252000" cy="252000"/>
        </a:xfrm>
        <a:prstGeom prst="rect">
          <a:avLst/>
        </a:prstGeom>
      </xdr:spPr>
    </xdr:pic>
    <xdr:clientData/>
  </xdr:twoCellAnchor>
  <xdr:twoCellAnchor>
    <xdr:from>
      <xdr:col>62</xdr:col>
      <xdr:colOff>76200</xdr:colOff>
      <xdr:row>1</xdr:row>
      <xdr:rowOff>9524</xdr:rowOff>
    </xdr:from>
    <xdr:to>
      <xdr:col>66</xdr:col>
      <xdr:colOff>123825</xdr:colOff>
      <xdr:row>4</xdr:row>
      <xdr:rowOff>171449</xdr:rowOff>
    </xdr:to>
    <xdr:sp macro="" textlink="">
      <xdr:nvSpPr>
        <xdr:cNvPr id="26" name="Rounded Rectangle 25"/>
        <xdr:cNvSpPr/>
      </xdr:nvSpPr>
      <xdr:spPr>
        <a:xfrm>
          <a:off x="9410700" y="200024"/>
          <a:ext cx="809625" cy="781050"/>
        </a:xfrm>
        <a:prstGeom prst="roundRect">
          <a:avLst>
            <a:gd name="adj" fmla="val 0"/>
          </a:avLst>
        </a:prstGeom>
        <a:noFill/>
        <a:ln w="3175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AU" sz="1100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19050</xdr:colOff>
      <xdr:row>1</xdr:row>
      <xdr:rowOff>28575</xdr:rowOff>
    </xdr:to>
    <xdr:sp macro="" textlink="">
      <xdr:nvSpPr>
        <xdr:cNvPr id="31" name="Rectangle 30"/>
        <xdr:cNvSpPr/>
      </xdr:nvSpPr>
      <xdr:spPr>
        <a:xfrm>
          <a:off x="0" y="0"/>
          <a:ext cx="209550" cy="219075"/>
        </a:xfrm>
        <a:prstGeom prst="rect">
          <a:avLst/>
        </a:prstGeom>
        <a:solidFill>
          <a:schemeClr val="bg1"/>
        </a:solidFill>
        <a:ln w="3175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AU" sz="1100">
            <a:solidFill>
              <a:srgbClr val="777777"/>
            </a:solidFill>
          </a:endParaRPr>
        </a:p>
      </xdr:txBody>
    </xdr:sp>
    <xdr:clientData/>
  </xdr:twoCellAnchor>
  <xdr:twoCellAnchor>
    <xdr:from>
      <xdr:col>36</xdr:col>
      <xdr:colOff>0</xdr:colOff>
      <xdr:row>7</xdr:row>
      <xdr:rowOff>0</xdr:rowOff>
    </xdr:from>
    <xdr:to>
      <xdr:col>36</xdr:col>
      <xdr:colOff>180000</xdr:colOff>
      <xdr:row>7</xdr:row>
      <xdr:rowOff>180000</xdr:rowOff>
    </xdr:to>
    <xdr:pic>
      <xdr:nvPicPr>
        <xdr:cNvPr id="34" name="Picture 33" descr="AC_48x48_grey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429500" y="1343025"/>
          <a:ext cx="180000" cy="180000"/>
        </a:xfrm>
        <a:prstGeom prst="rect">
          <a:avLst/>
        </a:prstGeom>
      </xdr:spPr>
    </xdr:pic>
    <xdr:clientData/>
  </xdr:twoCellAnchor>
  <xdr:twoCellAnchor>
    <xdr:from>
      <xdr:col>36</xdr:col>
      <xdr:colOff>0</xdr:colOff>
      <xdr:row>11</xdr:row>
      <xdr:rowOff>0</xdr:rowOff>
    </xdr:from>
    <xdr:to>
      <xdr:col>36</xdr:col>
      <xdr:colOff>180000</xdr:colOff>
      <xdr:row>11</xdr:row>
      <xdr:rowOff>180000</xdr:rowOff>
    </xdr:to>
    <xdr:pic>
      <xdr:nvPicPr>
        <xdr:cNvPr id="38" name="Picture 37" descr="99_48x48_grey.pn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429500" y="2105025"/>
          <a:ext cx="180000" cy="180000"/>
        </a:xfrm>
        <a:prstGeom prst="rect">
          <a:avLst/>
        </a:prstGeom>
      </xdr:spPr>
    </xdr:pic>
    <xdr:clientData/>
  </xdr:twoCellAnchor>
  <xdr:twoCellAnchor>
    <xdr:from>
      <xdr:col>36</xdr:col>
      <xdr:colOff>0</xdr:colOff>
      <xdr:row>14</xdr:row>
      <xdr:rowOff>0</xdr:rowOff>
    </xdr:from>
    <xdr:to>
      <xdr:col>36</xdr:col>
      <xdr:colOff>180000</xdr:colOff>
      <xdr:row>14</xdr:row>
      <xdr:rowOff>180000</xdr:rowOff>
    </xdr:to>
    <xdr:pic>
      <xdr:nvPicPr>
        <xdr:cNvPr id="39" name="Picture 38" descr="percent_48x48_grey.pn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429500" y="2676525"/>
          <a:ext cx="180000" cy="180000"/>
        </a:xfrm>
        <a:prstGeom prst="rect">
          <a:avLst/>
        </a:prstGeom>
      </xdr:spPr>
    </xdr:pic>
    <xdr:clientData/>
  </xdr:twoCellAnchor>
  <xdr:twoCellAnchor>
    <xdr:from>
      <xdr:col>36</xdr:col>
      <xdr:colOff>0</xdr:colOff>
      <xdr:row>24</xdr:row>
      <xdr:rowOff>0</xdr:rowOff>
    </xdr:from>
    <xdr:to>
      <xdr:col>36</xdr:col>
      <xdr:colOff>180000</xdr:colOff>
      <xdr:row>24</xdr:row>
      <xdr:rowOff>180000</xdr:rowOff>
    </xdr:to>
    <xdr:pic>
      <xdr:nvPicPr>
        <xdr:cNvPr id="43" name="Picture 42" descr="custom_48x48_grey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7429500" y="3248025"/>
          <a:ext cx="180000" cy="180000"/>
        </a:xfrm>
        <a:prstGeom prst="rect">
          <a:avLst/>
        </a:prstGeom>
      </xdr:spPr>
    </xdr:pic>
    <xdr:clientData/>
  </xdr:twoCellAnchor>
  <xdr:twoCellAnchor>
    <xdr:from>
      <xdr:col>36</xdr:col>
      <xdr:colOff>0</xdr:colOff>
      <xdr:row>31</xdr:row>
      <xdr:rowOff>0</xdr:rowOff>
    </xdr:from>
    <xdr:to>
      <xdr:col>36</xdr:col>
      <xdr:colOff>180000</xdr:colOff>
      <xdr:row>31</xdr:row>
      <xdr:rowOff>180000</xdr:rowOff>
    </xdr:to>
    <xdr:pic>
      <xdr:nvPicPr>
        <xdr:cNvPr id="46" name="Picture 45" descr="help_48x48_grey.png"/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7429500" y="5153025"/>
          <a:ext cx="180000" cy="180000"/>
        </a:xfrm>
        <a:prstGeom prst="rect">
          <a:avLst/>
        </a:prstGeom>
      </xdr:spPr>
    </xdr:pic>
    <xdr:clientData/>
  </xdr:twoCellAnchor>
  <xdr:twoCellAnchor>
    <xdr:from>
      <xdr:col>35</xdr:col>
      <xdr:colOff>0</xdr:colOff>
      <xdr:row>11</xdr:row>
      <xdr:rowOff>0</xdr:rowOff>
    </xdr:from>
    <xdr:to>
      <xdr:col>35</xdr:col>
      <xdr:colOff>180000</xdr:colOff>
      <xdr:row>11</xdr:row>
      <xdr:rowOff>180000</xdr:rowOff>
    </xdr:to>
    <xdr:pic>
      <xdr:nvPicPr>
        <xdr:cNvPr id="61" name="Picture 60" descr="1_navigation_accept_green.png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7239000" y="2105025"/>
          <a:ext cx="180000" cy="180000"/>
        </a:xfrm>
        <a:prstGeom prst="rect">
          <a:avLst/>
        </a:prstGeom>
      </xdr:spPr>
    </xdr:pic>
    <xdr:clientData/>
  </xdr:twoCellAnchor>
  <xdr:twoCellAnchor>
    <xdr:from>
      <xdr:col>35</xdr:col>
      <xdr:colOff>0</xdr:colOff>
      <xdr:row>14</xdr:row>
      <xdr:rowOff>0</xdr:rowOff>
    </xdr:from>
    <xdr:to>
      <xdr:col>35</xdr:col>
      <xdr:colOff>180000</xdr:colOff>
      <xdr:row>14</xdr:row>
      <xdr:rowOff>180000</xdr:rowOff>
    </xdr:to>
    <xdr:pic>
      <xdr:nvPicPr>
        <xdr:cNvPr id="62" name="Picture 61" descr="1_navigation_accept_green.png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7239000" y="2676525"/>
          <a:ext cx="180000" cy="180000"/>
        </a:xfrm>
        <a:prstGeom prst="rect">
          <a:avLst/>
        </a:prstGeom>
      </xdr:spPr>
    </xdr:pic>
    <xdr:clientData/>
  </xdr:twoCellAnchor>
  <xdr:twoCellAnchor>
    <xdr:from>
      <xdr:col>35</xdr:col>
      <xdr:colOff>0</xdr:colOff>
      <xdr:row>24</xdr:row>
      <xdr:rowOff>0</xdr:rowOff>
    </xdr:from>
    <xdr:to>
      <xdr:col>35</xdr:col>
      <xdr:colOff>180000</xdr:colOff>
      <xdr:row>24</xdr:row>
      <xdr:rowOff>180000</xdr:rowOff>
    </xdr:to>
    <xdr:pic>
      <xdr:nvPicPr>
        <xdr:cNvPr id="63" name="Picture 62" descr="1_navigation_accept_green.png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7239000" y="3248025"/>
          <a:ext cx="180000" cy="180000"/>
        </a:xfrm>
        <a:prstGeom prst="rect">
          <a:avLst/>
        </a:prstGeom>
      </xdr:spPr>
    </xdr:pic>
    <xdr:clientData/>
  </xdr:twoCellAnchor>
  <xdr:twoCellAnchor>
    <xdr:from>
      <xdr:col>35</xdr:col>
      <xdr:colOff>0</xdr:colOff>
      <xdr:row>29</xdr:row>
      <xdr:rowOff>0</xdr:rowOff>
    </xdr:from>
    <xdr:to>
      <xdr:col>35</xdr:col>
      <xdr:colOff>180000</xdr:colOff>
      <xdr:row>29</xdr:row>
      <xdr:rowOff>180000</xdr:rowOff>
    </xdr:to>
    <xdr:pic>
      <xdr:nvPicPr>
        <xdr:cNvPr id="64" name="Picture 63" descr="1_navigation_accept_green.png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7239000" y="4772025"/>
          <a:ext cx="180000" cy="180000"/>
        </a:xfrm>
        <a:prstGeom prst="rect">
          <a:avLst/>
        </a:prstGeom>
      </xdr:spPr>
    </xdr:pic>
    <xdr:clientData/>
  </xdr:twoCellAnchor>
  <xdr:twoCellAnchor>
    <xdr:from>
      <xdr:col>35</xdr:col>
      <xdr:colOff>0</xdr:colOff>
      <xdr:row>31</xdr:row>
      <xdr:rowOff>0</xdr:rowOff>
    </xdr:from>
    <xdr:to>
      <xdr:col>35</xdr:col>
      <xdr:colOff>180000</xdr:colOff>
      <xdr:row>31</xdr:row>
      <xdr:rowOff>180000</xdr:rowOff>
    </xdr:to>
    <xdr:pic>
      <xdr:nvPicPr>
        <xdr:cNvPr id="65" name="Picture 64" descr="1_navigation_accept_green.png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7239000" y="5153025"/>
          <a:ext cx="180000" cy="180000"/>
        </a:xfrm>
        <a:prstGeom prst="rect">
          <a:avLst/>
        </a:prstGeom>
      </xdr:spPr>
    </xdr:pic>
    <xdr:clientData/>
  </xdr:twoCellAnchor>
  <xdr:twoCellAnchor>
    <xdr:from>
      <xdr:col>35</xdr:col>
      <xdr:colOff>0</xdr:colOff>
      <xdr:row>7</xdr:row>
      <xdr:rowOff>0</xdr:rowOff>
    </xdr:from>
    <xdr:to>
      <xdr:col>35</xdr:col>
      <xdr:colOff>180000</xdr:colOff>
      <xdr:row>7</xdr:row>
      <xdr:rowOff>180000</xdr:rowOff>
    </xdr:to>
    <xdr:pic>
      <xdr:nvPicPr>
        <xdr:cNvPr id="66" name="Picture 65" descr="1_navigation_accept_green.png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7239000" y="1343025"/>
          <a:ext cx="180000" cy="180000"/>
        </a:xfrm>
        <a:prstGeom prst="rect">
          <a:avLst/>
        </a:prstGeom>
      </xdr:spPr>
    </xdr:pic>
    <xdr:clientData/>
  </xdr:twoCellAnchor>
  <xdr:twoCellAnchor>
    <xdr:from>
      <xdr:col>36</xdr:col>
      <xdr:colOff>0</xdr:colOff>
      <xdr:row>9</xdr:row>
      <xdr:rowOff>0</xdr:rowOff>
    </xdr:from>
    <xdr:to>
      <xdr:col>36</xdr:col>
      <xdr:colOff>180000</xdr:colOff>
      <xdr:row>9</xdr:row>
      <xdr:rowOff>180000</xdr:rowOff>
    </xdr:to>
    <xdr:pic>
      <xdr:nvPicPr>
        <xdr:cNvPr id="67" name="Picture 66" descr="1_navigation_accept_green.png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7429500" y="1724025"/>
          <a:ext cx="180000" cy="180000"/>
        </a:xfrm>
        <a:prstGeom prst="rect">
          <a:avLst/>
        </a:prstGeom>
      </xdr:spPr>
    </xdr:pic>
    <xdr:clientData/>
  </xdr:twoCellAnchor>
  <xdr:twoCellAnchor>
    <xdr:from>
      <xdr:col>35</xdr:col>
      <xdr:colOff>0</xdr:colOff>
      <xdr:row>21</xdr:row>
      <xdr:rowOff>0</xdr:rowOff>
    </xdr:from>
    <xdr:to>
      <xdr:col>35</xdr:col>
      <xdr:colOff>180000</xdr:colOff>
      <xdr:row>21</xdr:row>
      <xdr:rowOff>180000</xdr:rowOff>
    </xdr:to>
    <xdr:pic>
      <xdr:nvPicPr>
        <xdr:cNvPr id="33" name="Picture 32" descr="1_navigation_accept_green.png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6953250" y="3248025"/>
          <a:ext cx="180000" cy="180000"/>
        </a:xfrm>
        <a:prstGeom prst="rect">
          <a:avLst/>
        </a:prstGeom>
      </xdr:spPr>
    </xdr:pic>
    <xdr:clientData/>
  </xdr:twoCellAnchor>
  <xdr:twoCellAnchor>
    <xdr:from>
      <xdr:col>36</xdr:col>
      <xdr:colOff>0</xdr:colOff>
      <xdr:row>21</xdr:row>
      <xdr:rowOff>0</xdr:rowOff>
    </xdr:from>
    <xdr:to>
      <xdr:col>36</xdr:col>
      <xdr:colOff>180000</xdr:colOff>
      <xdr:row>21</xdr:row>
      <xdr:rowOff>180000</xdr:rowOff>
    </xdr:to>
    <xdr:pic>
      <xdr:nvPicPr>
        <xdr:cNvPr id="40" name="Picture 39" descr="cal_64x64_grey.png"/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7143750" y="3248025"/>
          <a:ext cx="180000" cy="180000"/>
        </a:xfrm>
        <a:prstGeom prst="rect">
          <a:avLst/>
        </a:prstGeom>
      </xdr:spPr>
    </xdr:pic>
    <xdr:clientData/>
  </xdr:twoCellAnchor>
  <xdr:twoCellAnchor>
    <xdr:from>
      <xdr:col>36</xdr:col>
      <xdr:colOff>0</xdr:colOff>
      <xdr:row>29</xdr:row>
      <xdr:rowOff>0</xdr:rowOff>
    </xdr:from>
    <xdr:to>
      <xdr:col>36</xdr:col>
      <xdr:colOff>180000</xdr:colOff>
      <xdr:row>29</xdr:row>
      <xdr:rowOff>180000</xdr:rowOff>
    </xdr:to>
    <xdr:pic>
      <xdr:nvPicPr>
        <xdr:cNvPr id="41" name="Picture 40" descr="10_device_access_network_cell.png"/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7143750" y="5343525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180000</xdr:colOff>
      <xdr:row>8</xdr:row>
      <xdr:rowOff>180000</xdr:rowOff>
    </xdr:to>
    <xdr:pic>
      <xdr:nvPicPr>
        <xdr:cNvPr id="36" name="Picture 35" descr="6-social-person.png">
          <a:hlinkClick xmlns:r="http://schemas.openxmlformats.org/officeDocument/2006/relationships" r:id="rId12"/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190500" y="952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180000</xdr:colOff>
      <xdr:row>6</xdr:row>
      <xdr:rowOff>180000</xdr:rowOff>
    </xdr:to>
    <xdr:pic>
      <xdr:nvPicPr>
        <xdr:cNvPr id="44" name="Picture 43" descr="home.png">
          <a:hlinkClick xmlns:r="http://schemas.openxmlformats.org/officeDocument/2006/relationships" r:id="rId14"/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190500" y="571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4</xdr:col>
      <xdr:colOff>83914</xdr:colOff>
      <xdr:row>1</xdr:row>
      <xdr:rowOff>0</xdr:rowOff>
    </xdr:from>
    <xdr:to>
      <xdr:col>20</xdr:col>
      <xdr:colOff>47650</xdr:colOff>
      <xdr:row>2</xdr:row>
      <xdr:rowOff>438150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914" y="190500"/>
          <a:ext cx="2916486" cy="628650"/>
        </a:xfrm>
        <a:prstGeom prst="rect">
          <a:avLst/>
        </a:prstGeom>
      </xdr:spPr>
    </xdr:pic>
    <xdr:clientData/>
  </xdr:twoCellAnchor>
  <xdr:twoCellAnchor>
    <xdr:from>
      <xdr:col>8</xdr:col>
      <xdr:colOff>190499</xdr:colOff>
      <xdr:row>20</xdr:row>
      <xdr:rowOff>95250</xdr:rowOff>
    </xdr:from>
    <xdr:to>
      <xdr:col>70</xdr:col>
      <xdr:colOff>447675</xdr:colOff>
      <xdr:row>29</xdr:row>
      <xdr:rowOff>19049</xdr:rowOff>
    </xdr:to>
    <xdr:sp macro="" textlink="">
      <xdr:nvSpPr>
        <xdr:cNvPr id="42" name="Rounded Rectangle 41"/>
        <xdr:cNvSpPr/>
      </xdr:nvSpPr>
      <xdr:spPr>
        <a:xfrm>
          <a:off x="1619249" y="4400550"/>
          <a:ext cx="5019676" cy="1638299"/>
        </a:xfrm>
        <a:prstGeom prst="roundRect">
          <a:avLst>
            <a:gd name="adj" fmla="val 8671"/>
          </a:avLst>
        </a:prstGeom>
        <a:solidFill>
          <a:schemeClr val="bg1"/>
        </a:solidFill>
        <a:ln w="3175">
          <a:solidFill>
            <a:srgbClr val="0099C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000" baseline="0">
              <a:solidFill>
                <a:srgbClr val="777777"/>
              </a:solidFill>
              <a:latin typeface="+mn-lt"/>
              <a:ea typeface="Roboto" pitchFamily="2" charset="0"/>
            </a:rPr>
            <a:t>IF YOU HAVE ANY PROBLEMS WITH THIS PROGRAM PLEASE SEE MS BROWN</a:t>
          </a:r>
          <a:endParaRPr lang="en-AU" sz="1000" i="1">
            <a:solidFill>
              <a:srgbClr val="393939"/>
            </a:solidFill>
            <a:latin typeface="Segoe Script" pitchFamily="34" charset="0"/>
            <a:ea typeface="Roboto" pitchFamily="2" charset="0"/>
          </a:endParaRPr>
        </a:p>
      </xdr:txBody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180000</xdr:colOff>
      <xdr:row>13</xdr:row>
      <xdr:rowOff>180000</xdr:rowOff>
    </xdr:to>
    <xdr:pic>
      <xdr:nvPicPr>
        <xdr:cNvPr id="37" name="Picture 36">
          <a:hlinkClick xmlns:r="http://schemas.openxmlformats.org/officeDocument/2006/relationships" r:id="rId17"/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0" y="2124075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13</xdr:row>
      <xdr:rowOff>0</xdr:rowOff>
    </xdr:from>
    <xdr:to>
      <xdr:col>27</xdr:col>
      <xdr:colOff>180000</xdr:colOff>
      <xdr:row>13</xdr:row>
      <xdr:rowOff>180000</xdr:rowOff>
    </xdr:to>
    <xdr:pic>
      <xdr:nvPicPr>
        <xdr:cNvPr id="45" name="Picture 44">
          <a:hlinkClick xmlns:r="http://schemas.openxmlformats.org/officeDocument/2006/relationships" r:id="rId19"/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50" y="2124075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180000</xdr:colOff>
      <xdr:row>15</xdr:row>
      <xdr:rowOff>180000</xdr:rowOff>
    </xdr:to>
    <xdr:pic>
      <xdr:nvPicPr>
        <xdr:cNvPr id="48" name="Picture 47">
          <a:hlinkClick xmlns:r="http://schemas.openxmlformats.org/officeDocument/2006/relationships" r:id="rId20"/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0" y="2505075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15</xdr:row>
      <xdr:rowOff>0</xdr:rowOff>
    </xdr:from>
    <xdr:to>
      <xdr:col>27</xdr:col>
      <xdr:colOff>180000</xdr:colOff>
      <xdr:row>15</xdr:row>
      <xdr:rowOff>180000</xdr:rowOff>
    </xdr:to>
    <xdr:pic>
      <xdr:nvPicPr>
        <xdr:cNvPr id="50" name="Picture 49">
          <a:hlinkClick xmlns:r="http://schemas.openxmlformats.org/officeDocument/2006/relationships" r:id="rId21"/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50" y="2505075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180000</xdr:colOff>
      <xdr:row>17</xdr:row>
      <xdr:rowOff>180000</xdr:rowOff>
    </xdr:to>
    <xdr:pic>
      <xdr:nvPicPr>
        <xdr:cNvPr id="51" name="Picture 50">
          <a:hlinkClick xmlns:r="http://schemas.openxmlformats.org/officeDocument/2006/relationships" r:id="rId22"/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0" y="2886075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17</xdr:row>
      <xdr:rowOff>0</xdr:rowOff>
    </xdr:from>
    <xdr:to>
      <xdr:col>27</xdr:col>
      <xdr:colOff>180000</xdr:colOff>
      <xdr:row>17</xdr:row>
      <xdr:rowOff>180000</xdr:rowOff>
    </xdr:to>
    <xdr:pic>
      <xdr:nvPicPr>
        <xdr:cNvPr id="52" name="Picture 51">
          <a:hlinkClick xmlns:r="http://schemas.openxmlformats.org/officeDocument/2006/relationships" r:id="rId23"/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50" y="2886075"/>
          <a:ext cx="180000" cy="180000"/>
        </a:xfrm>
        <a:prstGeom prst="rect">
          <a:avLst/>
        </a:prstGeom>
      </xdr:spPr>
    </xdr:pic>
    <xdr:clientData/>
  </xdr:twoCellAnchor>
  <xdr:twoCellAnchor>
    <xdr:from>
      <xdr:col>5</xdr:col>
      <xdr:colOff>85725</xdr:colOff>
      <xdr:row>12</xdr:row>
      <xdr:rowOff>219075</xdr:rowOff>
    </xdr:from>
    <xdr:to>
      <xdr:col>74</xdr:col>
      <xdr:colOff>228600</xdr:colOff>
      <xdr:row>12</xdr:row>
      <xdr:rowOff>219075</xdr:rowOff>
    </xdr:to>
    <xdr:cxnSp macro="">
      <xdr:nvCxnSpPr>
        <xdr:cNvPr id="5" name="Straight Connector 4"/>
        <xdr:cNvCxnSpPr/>
      </xdr:nvCxnSpPr>
      <xdr:spPr>
        <a:xfrm>
          <a:off x="1038225" y="2533650"/>
          <a:ext cx="7820025" cy="0"/>
        </a:xfrm>
        <a:prstGeom prst="line">
          <a:avLst/>
        </a:prstGeom>
        <a:ln>
          <a:solidFill>
            <a:schemeClr val="bg1">
              <a:lumMod val="8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13</xdr:row>
      <xdr:rowOff>9525</xdr:rowOff>
    </xdr:from>
    <xdr:to>
      <xdr:col>2</xdr:col>
      <xdr:colOff>70246</xdr:colOff>
      <xdr:row>14</xdr:row>
      <xdr:rowOff>76200</xdr:rowOff>
    </xdr:to>
    <xdr:pic>
      <xdr:nvPicPr>
        <xdr:cNvPr id="4" name="Picture 3" descr="Divers1fy_logo_48H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28600" y="2486025"/>
          <a:ext cx="1060846" cy="257175"/>
        </a:xfrm>
        <a:prstGeom prst="rect">
          <a:avLst/>
        </a:prstGeom>
      </xdr:spPr>
    </xdr:pic>
    <xdr:clientData/>
  </xdr:twoCellAnchor>
  <xdr:twoCellAnchor editAs="oneCell">
    <xdr:from>
      <xdr:col>2</xdr:col>
      <xdr:colOff>152400</xdr:colOff>
      <xdr:row>13</xdr:row>
      <xdr:rowOff>9525</xdr:rowOff>
    </xdr:from>
    <xdr:to>
      <xdr:col>2</xdr:col>
      <xdr:colOff>440400</xdr:colOff>
      <xdr:row>14</xdr:row>
      <xdr:rowOff>107025</xdr:rowOff>
    </xdr:to>
    <xdr:pic>
      <xdr:nvPicPr>
        <xdr:cNvPr id="5" name="Picture 4" descr="VELS_48x48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371600" y="2486025"/>
          <a:ext cx="288000" cy="2880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0</xdr:colOff>
      <xdr:row>5</xdr:row>
      <xdr:rowOff>0</xdr:rowOff>
    </xdr:from>
    <xdr:to>
      <xdr:col>27</xdr:col>
      <xdr:colOff>180000</xdr:colOff>
      <xdr:row>5</xdr:row>
      <xdr:rowOff>180000</xdr:rowOff>
    </xdr:to>
    <xdr:pic>
      <xdr:nvPicPr>
        <xdr:cNvPr id="3" name="Picture 2" descr="6-social-person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90500" y="952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3</xdr:row>
      <xdr:rowOff>0</xdr:rowOff>
    </xdr:from>
    <xdr:to>
      <xdr:col>27</xdr:col>
      <xdr:colOff>180000</xdr:colOff>
      <xdr:row>3</xdr:row>
      <xdr:rowOff>180000</xdr:rowOff>
    </xdr:to>
    <xdr:pic>
      <xdr:nvPicPr>
        <xdr:cNvPr id="8" name="Picture 7" descr="home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0500" y="571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9</xdr:row>
      <xdr:rowOff>0</xdr:rowOff>
    </xdr:from>
    <xdr:to>
      <xdr:col>28</xdr:col>
      <xdr:colOff>25500</xdr:colOff>
      <xdr:row>9</xdr:row>
      <xdr:rowOff>174461</xdr:rowOff>
    </xdr:to>
    <xdr:pic>
      <xdr:nvPicPr>
        <xdr:cNvPr id="16" name="Picture 15" descr="Bug.pn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90500" y="3267075"/>
          <a:ext cx="216000" cy="174461"/>
        </a:xfrm>
        <a:prstGeom prst="rect">
          <a:avLst/>
        </a:prstGeom>
      </xdr:spPr>
    </xdr:pic>
    <xdr:clientData/>
  </xdr:twoCellAnchor>
  <xdr:twoCellAnchor editAs="oneCell">
    <xdr:from>
      <xdr:col>32</xdr:col>
      <xdr:colOff>0</xdr:colOff>
      <xdr:row>8</xdr:row>
      <xdr:rowOff>0</xdr:rowOff>
    </xdr:from>
    <xdr:to>
      <xdr:col>56</xdr:col>
      <xdr:colOff>95250</xdr:colOff>
      <xdr:row>14</xdr:row>
      <xdr:rowOff>104775</xdr:rowOff>
    </xdr:to>
    <xdr:pic>
      <xdr:nvPicPr>
        <xdr:cNvPr id="1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143000" y="1333500"/>
          <a:ext cx="4667250" cy="12668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63</xdr:col>
      <xdr:colOff>38100</xdr:colOff>
      <xdr:row>19</xdr:row>
      <xdr:rowOff>104775</xdr:rowOff>
    </xdr:from>
    <xdr:to>
      <xdr:col>68</xdr:col>
      <xdr:colOff>152400</xdr:colOff>
      <xdr:row>22</xdr:row>
      <xdr:rowOff>19050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086600" y="3152775"/>
          <a:ext cx="1066800" cy="4857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28</xdr:col>
      <xdr:colOff>9525</xdr:colOff>
      <xdr:row>1</xdr:row>
      <xdr:rowOff>171450</xdr:rowOff>
    </xdr:to>
    <xdr:sp macro="" textlink="">
      <xdr:nvSpPr>
        <xdr:cNvPr id="17" name="Rectangle 16"/>
        <xdr:cNvSpPr/>
      </xdr:nvSpPr>
      <xdr:spPr>
        <a:xfrm>
          <a:off x="0" y="0"/>
          <a:ext cx="390525" cy="361950"/>
        </a:xfrm>
        <a:prstGeom prst="rect">
          <a:avLst/>
        </a:prstGeom>
        <a:solidFill>
          <a:schemeClr val="bg1"/>
        </a:solidFill>
        <a:ln w="3175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AU" sz="1100">
            <a:solidFill>
              <a:srgbClr val="777777"/>
            </a:solidFill>
          </a:endParaRPr>
        </a:p>
      </xdr:txBody>
    </xdr:sp>
    <xdr:clientData/>
  </xdr:twoCellAnchor>
  <xdr:twoCellAnchor editAs="oneCell">
    <xdr:from>
      <xdr:col>26</xdr:col>
      <xdr:colOff>38100</xdr:colOff>
      <xdr:row>0</xdr:row>
      <xdr:rowOff>19050</xdr:rowOff>
    </xdr:from>
    <xdr:to>
      <xdr:col>29</xdr:col>
      <xdr:colOff>161925</xdr:colOff>
      <xdr:row>0</xdr:row>
      <xdr:rowOff>187613</xdr:rowOff>
    </xdr:to>
    <xdr:pic>
      <xdr:nvPicPr>
        <xdr:cNvPr id="2" name="Picture 1" descr="Divers1fy_logo_48H.png">
          <a:hlinkClick xmlns:r="http://schemas.openxmlformats.org/officeDocument/2006/relationships" r:id="rId8"/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38100" y="19050"/>
          <a:ext cx="695325" cy="168563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11</xdr:row>
      <xdr:rowOff>0</xdr:rowOff>
    </xdr:from>
    <xdr:to>
      <xdr:col>27</xdr:col>
      <xdr:colOff>180000</xdr:colOff>
      <xdr:row>11</xdr:row>
      <xdr:rowOff>180000</xdr:rowOff>
    </xdr:to>
    <xdr:pic macro="[0]!Close_Window">
      <xdr:nvPicPr>
        <xdr:cNvPr id="21" name="Picture 20" descr="Save_n_close.png"/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190500" y="440055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7</xdr:row>
      <xdr:rowOff>0</xdr:rowOff>
    </xdr:from>
    <xdr:to>
      <xdr:col>27</xdr:col>
      <xdr:colOff>180000</xdr:colOff>
      <xdr:row>7</xdr:row>
      <xdr:rowOff>180000</xdr:rowOff>
    </xdr:to>
    <xdr:pic>
      <xdr:nvPicPr>
        <xdr:cNvPr id="18" name="Picture 17" descr="AC_48x48_grey.png">
          <a:hlinkClick xmlns:r="http://schemas.openxmlformats.org/officeDocument/2006/relationships" r:id="rId11"/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190500" y="1714500"/>
          <a:ext cx="180000" cy="180000"/>
        </a:xfrm>
        <a:prstGeom prst="rect">
          <a:avLst/>
        </a:prstGeom>
      </xdr:spPr>
    </xdr:pic>
    <xdr:clientData/>
  </xdr:twoCellAnchor>
  <xdr:twoCellAnchor>
    <xdr:from>
      <xdr:col>28</xdr:col>
      <xdr:colOff>19050</xdr:colOff>
      <xdr:row>12</xdr:row>
      <xdr:rowOff>38100</xdr:rowOff>
    </xdr:from>
    <xdr:to>
      <xdr:col>32</xdr:col>
      <xdr:colOff>9525</xdr:colOff>
      <xdr:row>20</xdr:row>
      <xdr:rowOff>38100</xdr:rowOff>
    </xdr:to>
    <xdr:cxnSp macro="">
      <xdr:nvCxnSpPr>
        <xdr:cNvPr id="20" name="Straight Arrow Connector 19"/>
        <xdr:cNvCxnSpPr/>
      </xdr:nvCxnSpPr>
      <xdr:spPr>
        <a:xfrm flipH="1" flipV="1">
          <a:off x="400050" y="2343150"/>
          <a:ext cx="752475" cy="15240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133350</xdr:colOff>
      <xdr:row>10</xdr:row>
      <xdr:rowOff>114299</xdr:rowOff>
    </xdr:from>
    <xdr:to>
      <xdr:col>55</xdr:col>
      <xdr:colOff>123824</xdr:colOff>
      <xdr:row>14</xdr:row>
      <xdr:rowOff>104774</xdr:rowOff>
    </xdr:to>
    <xdr:sp macro="" textlink="">
      <xdr:nvSpPr>
        <xdr:cNvPr id="7" name="help_1" hidden="1"/>
        <xdr:cNvSpPr/>
      </xdr:nvSpPr>
      <xdr:spPr>
        <a:xfrm>
          <a:off x="2990850" y="2400299"/>
          <a:ext cx="2657474" cy="752475"/>
        </a:xfrm>
        <a:prstGeom prst="rect">
          <a:avLst/>
        </a:prstGeom>
        <a:solidFill>
          <a:schemeClr val="bg1"/>
        </a:solidFill>
        <a:ln w="3175">
          <a:solidFill>
            <a:srgbClr val="0099C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AU" sz="800" baseline="0">
              <a:solidFill>
                <a:srgbClr val="777777"/>
              </a:solidFill>
              <a:latin typeface="Segoe Print" pitchFamily="2" charset="0"/>
              <a:ea typeface="+mn-ea"/>
              <a:cs typeface="+mn-cs"/>
            </a:rPr>
            <a:t>How do you feel you went on this test?  </a:t>
          </a:r>
        </a:p>
        <a:p>
          <a:pPr algn="ctr"/>
          <a:r>
            <a:rPr lang="en-AU" sz="800" baseline="0">
              <a:solidFill>
                <a:srgbClr val="777777"/>
              </a:solidFill>
              <a:latin typeface="Segoe Print" pitchFamily="2" charset="0"/>
              <a:ea typeface="+mn-ea"/>
              <a:cs typeface="+mn-cs"/>
            </a:rPr>
            <a:t>What do you think you struggled with?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800" baseline="0">
              <a:solidFill>
                <a:srgbClr val="777777"/>
              </a:solidFill>
              <a:latin typeface="Segoe Print" pitchFamily="2" charset="0"/>
              <a:ea typeface="+mn-ea"/>
              <a:cs typeface="+mn-cs"/>
            </a:rPr>
            <a:t>What do you think you did well?</a:t>
          </a:r>
        </a:p>
      </xdr:txBody>
    </xdr:sp>
    <xdr:clientData/>
  </xdr:twoCellAnchor>
  <xdr:twoCellAnchor editAs="oneCell">
    <xdr:from>
      <xdr:col>27</xdr:col>
      <xdr:colOff>0</xdr:colOff>
      <xdr:row>5</xdr:row>
      <xdr:rowOff>0</xdr:rowOff>
    </xdr:from>
    <xdr:to>
      <xdr:col>27</xdr:col>
      <xdr:colOff>180000</xdr:colOff>
      <xdr:row>5</xdr:row>
      <xdr:rowOff>180000</xdr:rowOff>
    </xdr:to>
    <xdr:pic>
      <xdr:nvPicPr>
        <xdr:cNvPr id="12" name="Picture 11" descr="6-social-person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90500" y="952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3</xdr:row>
      <xdr:rowOff>0</xdr:rowOff>
    </xdr:from>
    <xdr:to>
      <xdr:col>27</xdr:col>
      <xdr:colOff>180000</xdr:colOff>
      <xdr:row>3</xdr:row>
      <xdr:rowOff>180000</xdr:rowOff>
    </xdr:to>
    <xdr:pic>
      <xdr:nvPicPr>
        <xdr:cNvPr id="13" name="Picture 12" descr="home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0500" y="571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0</xdr:row>
      <xdr:rowOff>0</xdr:rowOff>
    </xdr:from>
    <xdr:to>
      <xdr:col>29</xdr:col>
      <xdr:colOff>85725</xdr:colOff>
      <xdr:row>2</xdr:row>
      <xdr:rowOff>15314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0"/>
          <a:ext cx="466725" cy="43441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41</xdr:col>
      <xdr:colOff>0</xdr:colOff>
      <xdr:row>16</xdr:row>
      <xdr:rowOff>0</xdr:rowOff>
    </xdr:from>
    <xdr:to>
      <xdr:col>42</xdr:col>
      <xdr:colOff>95684</xdr:colOff>
      <xdr:row>17</xdr:row>
      <xdr:rowOff>95684</xdr:rowOff>
    </xdr:to>
    <xdr:pic>
      <xdr:nvPicPr>
        <xdr:cNvPr id="40" name="A_help_icon" descr="comment_48x48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00" y="3438525"/>
          <a:ext cx="286184" cy="286184"/>
        </a:xfrm>
        <a:prstGeom prst="rect">
          <a:avLst/>
        </a:prstGeom>
      </xdr:spPr>
    </xdr:pic>
    <xdr:clientData/>
  </xdr:twoCellAnchor>
  <xdr:twoCellAnchor editAs="oneCell">
    <xdr:from>
      <xdr:col>58</xdr:col>
      <xdr:colOff>0</xdr:colOff>
      <xdr:row>16</xdr:row>
      <xdr:rowOff>0</xdr:rowOff>
    </xdr:from>
    <xdr:to>
      <xdr:col>59</xdr:col>
      <xdr:colOff>97500</xdr:colOff>
      <xdr:row>17</xdr:row>
      <xdr:rowOff>97500</xdr:rowOff>
    </xdr:to>
    <xdr:pic>
      <xdr:nvPicPr>
        <xdr:cNvPr id="41" name="Picture 40" descr="comment_48x48_green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048500" y="3438525"/>
          <a:ext cx="288000" cy="288000"/>
        </a:xfrm>
        <a:prstGeom prst="rect">
          <a:avLst/>
        </a:prstGeom>
      </xdr:spPr>
    </xdr:pic>
    <xdr:clientData/>
  </xdr:twoCellAnchor>
  <xdr:twoCellAnchor>
    <xdr:from>
      <xdr:col>57</xdr:col>
      <xdr:colOff>9525</xdr:colOff>
      <xdr:row>0</xdr:row>
      <xdr:rowOff>76200</xdr:rowOff>
    </xdr:from>
    <xdr:to>
      <xdr:col>79</xdr:col>
      <xdr:colOff>47625</xdr:colOff>
      <xdr:row>12</xdr:row>
      <xdr:rowOff>3810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133350</xdr:colOff>
      <xdr:row>12</xdr:row>
      <xdr:rowOff>114299</xdr:rowOff>
    </xdr:from>
    <xdr:to>
      <xdr:col>55</xdr:col>
      <xdr:colOff>123824</xdr:colOff>
      <xdr:row>16</xdr:row>
      <xdr:rowOff>104774</xdr:rowOff>
    </xdr:to>
    <xdr:sp macro="" textlink="">
      <xdr:nvSpPr>
        <xdr:cNvPr id="12" name="help_1" hidden="1"/>
        <xdr:cNvSpPr/>
      </xdr:nvSpPr>
      <xdr:spPr>
        <a:xfrm>
          <a:off x="2990850" y="2409824"/>
          <a:ext cx="2657474" cy="752475"/>
        </a:xfrm>
        <a:prstGeom prst="rect">
          <a:avLst/>
        </a:prstGeom>
        <a:solidFill>
          <a:schemeClr val="bg1"/>
        </a:solidFill>
        <a:ln w="3175">
          <a:solidFill>
            <a:srgbClr val="0099C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AU" sz="800" baseline="0">
              <a:solidFill>
                <a:srgbClr val="777777"/>
              </a:solidFill>
              <a:latin typeface="Segoe Print" pitchFamily="2" charset="0"/>
              <a:ea typeface="+mn-ea"/>
              <a:cs typeface="+mn-cs"/>
            </a:rPr>
            <a:t>How do you feel you went on this test?  </a:t>
          </a:r>
        </a:p>
        <a:p>
          <a:pPr algn="ctr"/>
          <a:r>
            <a:rPr lang="en-AU" sz="800" baseline="0">
              <a:solidFill>
                <a:srgbClr val="777777"/>
              </a:solidFill>
              <a:latin typeface="Segoe Print" pitchFamily="2" charset="0"/>
              <a:ea typeface="+mn-ea"/>
              <a:cs typeface="+mn-cs"/>
            </a:rPr>
            <a:t>What do you think you struggled with?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800" baseline="0">
              <a:solidFill>
                <a:srgbClr val="777777"/>
              </a:solidFill>
              <a:latin typeface="Segoe Print" pitchFamily="2" charset="0"/>
              <a:ea typeface="+mn-ea"/>
              <a:cs typeface="+mn-cs"/>
            </a:rPr>
            <a:t>What do you think you did well?</a:t>
          </a:r>
        </a:p>
      </xdr:txBody>
    </xdr:sp>
    <xdr:clientData/>
  </xdr:twoCellAnchor>
  <xdr:twoCellAnchor editAs="oneCell">
    <xdr:from>
      <xdr:col>27</xdr:col>
      <xdr:colOff>0</xdr:colOff>
      <xdr:row>5</xdr:row>
      <xdr:rowOff>0</xdr:rowOff>
    </xdr:from>
    <xdr:to>
      <xdr:col>27</xdr:col>
      <xdr:colOff>180000</xdr:colOff>
      <xdr:row>5</xdr:row>
      <xdr:rowOff>180000</xdr:rowOff>
    </xdr:to>
    <xdr:pic>
      <xdr:nvPicPr>
        <xdr:cNvPr id="29" name="Picture 28" descr="6-social-person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90500" y="952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3</xdr:row>
      <xdr:rowOff>0</xdr:rowOff>
    </xdr:from>
    <xdr:to>
      <xdr:col>27</xdr:col>
      <xdr:colOff>180000</xdr:colOff>
      <xdr:row>3</xdr:row>
      <xdr:rowOff>180000</xdr:rowOff>
    </xdr:to>
    <xdr:pic>
      <xdr:nvPicPr>
        <xdr:cNvPr id="30" name="Picture 29" descr="home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90500" y="571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7</xdr:row>
      <xdr:rowOff>0</xdr:rowOff>
    </xdr:from>
    <xdr:to>
      <xdr:col>27</xdr:col>
      <xdr:colOff>180000</xdr:colOff>
      <xdr:row>7</xdr:row>
      <xdr:rowOff>180000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1333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26</xdr:col>
      <xdr:colOff>190499</xdr:colOff>
      <xdr:row>0</xdr:row>
      <xdr:rowOff>0</xdr:rowOff>
    </xdr:from>
    <xdr:to>
      <xdr:col>29</xdr:col>
      <xdr:colOff>161924</xdr:colOff>
      <xdr:row>2</xdr:row>
      <xdr:rowOff>124338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9" y="0"/>
          <a:ext cx="542925" cy="50533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41</xdr:col>
      <xdr:colOff>0</xdr:colOff>
      <xdr:row>16</xdr:row>
      <xdr:rowOff>0</xdr:rowOff>
    </xdr:from>
    <xdr:to>
      <xdr:col>42</xdr:col>
      <xdr:colOff>95684</xdr:colOff>
      <xdr:row>17</xdr:row>
      <xdr:rowOff>95684</xdr:rowOff>
    </xdr:to>
    <xdr:pic>
      <xdr:nvPicPr>
        <xdr:cNvPr id="2" name="A_help_icon" descr="comment_48x48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0" y="3048000"/>
          <a:ext cx="286184" cy="286184"/>
        </a:xfrm>
        <a:prstGeom prst="rect">
          <a:avLst/>
        </a:prstGeom>
      </xdr:spPr>
    </xdr:pic>
    <xdr:clientData/>
  </xdr:twoCellAnchor>
  <xdr:twoCellAnchor editAs="oneCell">
    <xdr:from>
      <xdr:col>58</xdr:col>
      <xdr:colOff>0</xdr:colOff>
      <xdr:row>16</xdr:row>
      <xdr:rowOff>0</xdr:rowOff>
    </xdr:from>
    <xdr:to>
      <xdr:col>59</xdr:col>
      <xdr:colOff>97500</xdr:colOff>
      <xdr:row>17</xdr:row>
      <xdr:rowOff>97500</xdr:rowOff>
    </xdr:to>
    <xdr:pic>
      <xdr:nvPicPr>
        <xdr:cNvPr id="3" name="Picture 2" descr="comment_48x48_green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96000" y="3048000"/>
          <a:ext cx="288000" cy="288000"/>
        </a:xfrm>
        <a:prstGeom prst="rect">
          <a:avLst/>
        </a:prstGeom>
      </xdr:spPr>
    </xdr:pic>
    <xdr:clientData/>
  </xdr:twoCellAnchor>
  <xdr:twoCellAnchor>
    <xdr:from>
      <xdr:col>57</xdr:col>
      <xdr:colOff>9525</xdr:colOff>
      <xdr:row>0</xdr:row>
      <xdr:rowOff>76200</xdr:rowOff>
    </xdr:from>
    <xdr:to>
      <xdr:col>79</xdr:col>
      <xdr:colOff>47625</xdr:colOff>
      <xdr:row>12</xdr:row>
      <xdr:rowOff>3810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133350</xdr:colOff>
      <xdr:row>12</xdr:row>
      <xdr:rowOff>114299</xdr:rowOff>
    </xdr:from>
    <xdr:to>
      <xdr:col>55</xdr:col>
      <xdr:colOff>123824</xdr:colOff>
      <xdr:row>16</xdr:row>
      <xdr:rowOff>104774</xdr:rowOff>
    </xdr:to>
    <xdr:sp macro="" textlink="">
      <xdr:nvSpPr>
        <xdr:cNvPr id="5" name="help_1" hidden="1"/>
        <xdr:cNvSpPr/>
      </xdr:nvSpPr>
      <xdr:spPr>
        <a:xfrm>
          <a:off x="2990850" y="2400299"/>
          <a:ext cx="2657474" cy="752475"/>
        </a:xfrm>
        <a:prstGeom prst="rect">
          <a:avLst/>
        </a:prstGeom>
        <a:solidFill>
          <a:schemeClr val="bg1"/>
        </a:solidFill>
        <a:ln w="3175">
          <a:solidFill>
            <a:srgbClr val="0099C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AU" sz="800" baseline="0">
              <a:solidFill>
                <a:srgbClr val="777777"/>
              </a:solidFill>
              <a:latin typeface="Segoe Print" pitchFamily="2" charset="0"/>
              <a:ea typeface="+mn-ea"/>
              <a:cs typeface="+mn-cs"/>
            </a:rPr>
            <a:t>How do you feel you went on this test?  </a:t>
          </a:r>
        </a:p>
        <a:p>
          <a:pPr algn="ctr"/>
          <a:r>
            <a:rPr lang="en-AU" sz="800" baseline="0">
              <a:solidFill>
                <a:srgbClr val="777777"/>
              </a:solidFill>
              <a:latin typeface="Segoe Print" pitchFamily="2" charset="0"/>
              <a:ea typeface="+mn-ea"/>
              <a:cs typeface="+mn-cs"/>
            </a:rPr>
            <a:t>What do you think you struggled with?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800" baseline="0">
              <a:solidFill>
                <a:srgbClr val="777777"/>
              </a:solidFill>
              <a:latin typeface="Segoe Print" pitchFamily="2" charset="0"/>
              <a:ea typeface="+mn-ea"/>
              <a:cs typeface="+mn-cs"/>
            </a:rPr>
            <a:t>What do you think you did well?</a:t>
          </a:r>
        </a:p>
      </xdr:txBody>
    </xdr:sp>
    <xdr:clientData/>
  </xdr:twoCellAnchor>
  <xdr:twoCellAnchor editAs="oneCell">
    <xdr:from>
      <xdr:col>27</xdr:col>
      <xdr:colOff>0</xdr:colOff>
      <xdr:row>5</xdr:row>
      <xdr:rowOff>0</xdr:rowOff>
    </xdr:from>
    <xdr:to>
      <xdr:col>27</xdr:col>
      <xdr:colOff>180000</xdr:colOff>
      <xdr:row>5</xdr:row>
      <xdr:rowOff>180000</xdr:rowOff>
    </xdr:to>
    <xdr:pic>
      <xdr:nvPicPr>
        <xdr:cNvPr id="6" name="Picture 5" descr="6-social-person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90500" y="952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3</xdr:row>
      <xdr:rowOff>0</xdr:rowOff>
    </xdr:from>
    <xdr:to>
      <xdr:col>27</xdr:col>
      <xdr:colOff>180000</xdr:colOff>
      <xdr:row>3</xdr:row>
      <xdr:rowOff>180000</xdr:rowOff>
    </xdr:to>
    <xdr:pic>
      <xdr:nvPicPr>
        <xdr:cNvPr id="7" name="Picture 6" descr="home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90500" y="571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7</xdr:row>
      <xdr:rowOff>0</xdr:rowOff>
    </xdr:from>
    <xdr:to>
      <xdr:col>27</xdr:col>
      <xdr:colOff>180000</xdr:colOff>
      <xdr:row>7</xdr:row>
      <xdr:rowOff>180000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1333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28</xdr:col>
      <xdr:colOff>133351</xdr:colOff>
      <xdr:row>2</xdr:row>
      <xdr:rowOff>97741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514350" cy="47874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41</xdr:col>
      <xdr:colOff>0</xdr:colOff>
      <xdr:row>16</xdr:row>
      <xdr:rowOff>0</xdr:rowOff>
    </xdr:from>
    <xdr:to>
      <xdr:col>42</xdr:col>
      <xdr:colOff>95684</xdr:colOff>
      <xdr:row>17</xdr:row>
      <xdr:rowOff>95684</xdr:rowOff>
    </xdr:to>
    <xdr:pic>
      <xdr:nvPicPr>
        <xdr:cNvPr id="2" name="A_help_icon" descr="comment_48x48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0" y="3048000"/>
          <a:ext cx="286184" cy="286184"/>
        </a:xfrm>
        <a:prstGeom prst="rect">
          <a:avLst/>
        </a:prstGeom>
      </xdr:spPr>
    </xdr:pic>
    <xdr:clientData/>
  </xdr:twoCellAnchor>
  <xdr:twoCellAnchor editAs="oneCell">
    <xdr:from>
      <xdr:col>58</xdr:col>
      <xdr:colOff>0</xdr:colOff>
      <xdr:row>16</xdr:row>
      <xdr:rowOff>0</xdr:rowOff>
    </xdr:from>
    <xdr:to>
      <xdr:col>59</xdr:col>
      <xdr:colOff>97500</xdr:colOff>
      <xdr:row>17</xdr:row>
      <xdr:rowOff>97500</xdr:rowOff>
    </xdr:to>
    <xdr:pic>
      <xdr:nvPicPr>
        <xdr:cNvPr id="3" name="Picture 2" descr="comment_48x48_green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96000" y="3048000"/>
          <a:ext cx="288000" cy="288000"/>
        </a:xfrm>
        <a:prstGeom prst="rect">
          <a:avLst/>
        </a:prstGeom>
      </xdr:spPr>
    </xdr:pic>
    <xdr:clientData/>
  </xdr:twoCellAnchor>
  <xdr:twoCellAnchor>
    <xdr:from>
      <xdr:col>57</xdr:col>
      <xdr:colOff>9525</xdr:colOff>
      <xdr:row>0</xdr:row>
      <xdr:rowOff>76200</xdr:rowOff>
    </xdr:from>
    <xdr:to>
      <xdr:col>79</xdr:col>
      <xdr:colOff>47625</xdr:colOff>
      <xdr:row>12</xdr:row>
      <xdr:rowOff>3810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133350</xdr:colOff>
      <xdr:row>12</xdr:row>
      <xdr:rowOff>114299</xdr:rowOff>
    </xdr:from>
    <xdr:to>
      <xdr:col>55</xdr:col>
      <xdr:colOff>123824</xdr:colOff>
      <xdr:row>16</xdr:row>
      <xdr:rowOff>104774</xdr:rowOff>
    </xdr:to>
    <xdr:sp macro="" textlink="">
      <xdr:nvSpPr>
        <xdr:cNvPr id="5" name="help_1" hidden="1"/>
        <xdr:cNvSpPr/>
      </xdr:nvSpPr>
      <xdr:spPr>
        <a:xfrm>
          <a:off x="2990850" y="2400299"/>
          <a:ext cx="2657474" cy="752475"/>
        </a:xfrm>
        <a:prstGeom prst="rect">
          <a:avLst/>
        </a:prstGeom>
        <a:solidFill>
          <a:schemeClr val="bg1"/>
        </a:solidFill>
        <a:ln w="3175">
          <a:solidFill>
            <a:srgbClr val="0099C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AU" sz="800" baseline="0">
              <a:solidFill>
                <a:srgbClr val="777777"/>
              </a:solidFill>
              <a:latin typeface="Segoe Print" pitchFamily="2" charset="0"/>
              <a:ea typeface="+mn-ea"/>
              <a:cs typeface="+mn-cs"/>
            </a:rPr>
            <a:t>How do you feel you went on this test?  </a:t>
          </a:r>
        </a:p>
        <a:p>
          <a:pPr algn="ctr"/>
          <a:r>
            <a:rPr lang="en-AU" sz="800" baseline="0">
              <a:solidFill>
                <a:srgbClr val="777777"/>
              </a:solidFill>
              <a:latin typeface="Segoe Print" pitchFamily="2" charset="0"/>
              <a:ea typeface="+mn-ea"/>
              <a:cs typeface="+mn-cs"/>
            </a:rPr>
            <a:t>What do you think you struggled with?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800" baseline="0">
              <a:solidFill>
                <a:srgbClr val="777777"/>
              </a:solidFill>
              <a:latin typeface="Segoe Print" pitchFamily="2" charset="0"/>
              <a:ea typeface="+mn-ea"/>
              <a:cs typeface="+mn-cs"/>
            </a:rPr>
            <a:t>What do you think you did well?</a:t>
          </a:r>
        </a:p>
      </xdr:txBody>
    </xdr:sp>
    <xdr:clientData/>
  </xdr:twoCellAnchor>
  <xdr:twoCellAnchor editAs="oneCell">
    <xdr:from>
      <xdr:col>27</xdr:col>
      <xdr:colOff>0</xdr:colOff>
      <xdr:row>5</xdr:row>
      <xdr:rowOff>0</xdr:rowOff>
    </xdr:from>
    <xdr:to>
      <xdr:col>27</xdr:col>
      <xdr:colOff>180000</xdr:colOff>
      <xdr:row>5</xdr:row>
      <xdr:rowOff>180000</xdr:rowOff>
    </xdr:to>
    <xdr:pic>
      <xdr:nvPicPr>
        <xdr:cNvPr id="6" name="Picture 5" descr="6-social-person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90500" y="952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3</xdr:row>
      <xdr:rowOff>0</xdr:rowOff>
    </xdr:from>
    <xdr:to>
      <xdr:col>27</xdr:col>
      <xdr:colOff>180000</xdr:colOff>
      <xdr:row>3</xdr:row>
      <xdr:rowOff>180000</xdr:rowOff>
    </xdr:to>
    <xdr:pic>
      <xdr:nvPicPr>
        <xdr:cNvPr id="7" name="Picture 6" descr="home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90500" y="571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7</xdr:row>
      <xdr:rowOff>0</xdr:rowOff>
    </xdr:from>
    <xdr:to>
      <xdr:col>27</xdr:col>
      <xdr:colOff>180000</xdr:colOff>
      <xdr:row>7</xdr:row>
      <xdr:rowOff>180000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1333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1</xdr:colOff>
      <xdr:row>0</xdr:row>
      <xdr:rowOff>0</xdr:rowOff>
    </xdr:from>
    <xdr:to>
      <xdr:col>29</xdr:col>
      <xdr:colOff>99974</xdr:colOff>
      <xdr:row>2</xdr:row>
      <xdr:rowOff>66675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1" y="0"/>
          <a:ext cx="480973" cy="4476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41</xdr:col>
      <xdr:colOff>0</xdr:colOff>
      <xdr:row>16</xdr:row>
      <xdr:rowOff>0</xdr:rowOff>
    </xdr:from>
    <xdr:to>
      <xdr:col>42</xdr:col>
      <xdr:colOff>95684</xdr:colOff>
      <xdr:row>17</xdr:row>
      <xdr:rowOff>95684</xdr:rowOff>
    </xdr:to>
    <xdr:pic>
      <xdr:nvPicPr>
        <xdr:cNvPr id="2" name="A_help_icon" descr="comment_48x48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0" y="3048000"/>
          <a:ext cx="286184" cy="286184"/>
        </a:xfrm>
        <a:prstGeom prst="rect">
          <a:avLst/>
        </a:prstGeom>
      </xdr:spPr>
    </xdr:pic>
    <xdr:clientData/>
  </xdr:twoCellAnchor>
  <xdr:twoCellAnchor editAs="oneCell">
    <xdr:from>
      <xdr:col>58</xdr:col>
      <xdr:colOff>0</xdr:colOff>
      <xdr:row>16</xdr:row>
      <xdr:rowOff>0</xdr:rowOff>
    </xdr:from>
    <xdr:to>
      <xdr:col>59</xdr:col>
      <xdr:colOff>97500</xdr:colOff>
      <xdr:row>17</xdr:row>
      <xdr:rowOff>97500</xdr:rowOff>
    </xdr:to>
    <xdr:pic>
      <xdr:nvPicPr>
        <xdr:cNvPr id="3" name="Picture 2" descr="comment_48x48_green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96000" y="3048000"/>
          <a:ext cx="288000" cy="288000"/>
        </a:xfrm>
        <a:prstGeom prst="rect">
          <a:avLst/>
        </a:prstGeom>
      </xdr:spPr>
    </xdr:pic>
    <xdr:clientData/>
  </xdr:twoCellAnchor>
  <xdr:twoCellAnchor>
    <xdr:from>
      <xdr:col>57</xdr:col>
      <xdr:colOff>9525</xdr:colOff>
      <xdr:row>0</xdr:row>
      <xdr:rowOff>76200</xdr:rowOff>
    </xdr:from>
    <xdr:to>
      <xdr:col>79</xdr:col>
      <xdr:colOff>47625</xdr:colOff>
      <xdr:row>12</xdr:row>
      <xdr:rowOff>3810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133350</xdr:colOff>
      <xdr:row>12</xdr:row>
      <xdr:rowOff>114299</xdr:rowOff>
    </xdr:from>
    <xdr:to>
      <xdr:col>55</xdr:col>
      <xdr:colOff>123824</xdr:colOff>
      <xdr:row>16</xdr:row>
      <xdr:rowOff>104774</xdr:rowOff>
    </xdr:to>
    <xdr:sp macro="" textlink="">
      <xdr:nvSpPr>
        <xdr:cNvPr id="5" name="help_1" hidden="1"/>
        <xdr:cNvSpPr/>
      </xdr:nvSpPr>
      <xdr:spPr>
        <a:xfrm>
          <a:off x="2990850" y="2400299"/>
          <a:ext cx="2657474" cy="752475"/>
        </a:xfrm>
        <a:prstGeom prst="rect">
          <a:avLst/>
        </a:prstGeom>
        <a:solidFill>
          <a:schemeClr val="bg1"/>
        </a:solidFill>
        <a:ln w="3175">
          <a:solidFill>
            <a:srgbClr val="0099C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AU" sz="800" baseline="0">
              <a:solidFill>
                <a:srgbClr val="777777"/>
              </a:solidFill>
              <a:latin typeface="Segoe Print" pitchFamily="2" charset="0"/>
              <a:ea typeface="+mn-ea"/>
              <a:cs typeface="+mn-cs"/>
            </a:rPr>
            <a:t>How do you feel you went on this test?  </a:t>
          </a:r>
        </a:p>
        <a:p>
          <a:pPr algn="ctr"/>
          <a:r>
            <a:rPr lang="en-AU" sz="800" baseline="0">
              <a:solidFill>
                <a:srgbClr val="777777"/>
              </a:solidFill>
              <a:latin typeface="Segoe Print" pitchFamily="2" charset="0"/>
              <a:ea typeface="+mn-ea"/>
              <a:cs typeface="+mn-cs"/>
            </a:rPr>
            <a:t>What do you think you struggled with?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800" baseline="0">
              <a:solidFill>
                <a:srgbClr val="777777"/>
              </a:solidFill>
              <a:latin typeface="Segoe Print" pitchFamily="2" charset="0"/>
              <a:ea typeface="+mn-ea"/>
              <a:cs typeface="+mn-cs"/>
            </a:rPr>
            <a:t>What do you think you did well?</a:t>
          </a:r>
        </a:p>
      </xdr:txBody>
    </xdr:sp>
    <xdr:clientData/>
  </xdr:twoCellAnchor>
  <xdr:twoCellAnchor editAs="oneCell">
    <xdr:from>
      <xdr:col>27</xdr:col>
      <xdr:colOff>0</xdr:colOff>
      <xdr:row>5</xdr:row>
      <xdr:rowOff>0</xdr:rowOff>
    </xdr:from>
    <xdr:to>
      <xdr:col>27</xdr:col>
      <xdr:colOff>180000</xdr:colOff>
      <xdr:row>5</xdr:row>
      <xdr:rowOff>180000</xdr:rowOff>
    </xdr:to>
    <xdr:pic>
      <xdr:nvPicPr>
        <xdr:cNvPr id="6" name="Picture 5" descr="6-social-person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90500" y="952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3</xdr:row>
      <xdr:rowOff>0</xdr:rowOff>
    </xdr:from>
    <xdr:to>
      <xdr:col>27</xdr:col>
      <xdr:colOff>180000</xdr:colOff>
      <xdr:row>3</xdr:row>
      <xdr:rowOff>180000</xdr:rowOff>
    </xdr:to>
    <xdr:pic>
      <xdr:nvPicPr>
        <xdr:cNvPr id="7" name="Picture 6" descr="home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90500" y="571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7</xdr:row>
      <xdr:rowOff>0</xdr:rowOff>
    </xdr:from>
    <xdr:to>
      <xdr:col>27</xdr:col>
      <xdr:colOff>180000</xdr:colOff>
      <xdr:row>7</xdr:row>
      <xdr:rowOff>180000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1333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1</xdr:colOff>
      <xdr:row>0</xdr:row>
      <xdr:rowOff>1</xdr:rowOff>
    </xdr:from>
    <xdr:to>
      <xdr:col>29</xdr:col>
      <xdr:colOff>130675</xdr:colOff>
      <xdr:row>2</xdr:row>
      <xdr:rowOff>95251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1" y="1"/>
          <a:ext cx="511674" cy="4762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41</xdr:col>
      <xdr:colOff>0</xdr:colOff>
      <xdr:row>16</xdr:row>
      <xdr:rowOff>0</xdr:rowOff>
    </xdr:from>
    <xdr:to>
      <xdr:col>42</xdr:col>
      <xdr:colOff>95684</xdr:colOff>
      <xdr:row>17</xdr:row>
      <xdr:rowOff>95684</xdr:rowOff>
    </xdr:to>
    <xdr:pic>
      <xdr:nvPicPr>
        <xdr:cNvPr id="2" name="A_help_icon" descr="comment_48x48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0" y="3048000"/>
          <a:ext cx="286184" cy="286184"/>
        </a:xfrm>
        <a:prstGeom prst="rect">
          <a:avLst/>
        </a:prstGeom>
      </xdr:spPr>
    </xdr:pic>
    <xdr:clientData/>
  </xdr:twoCellAnchor>
  <xdr:twoCellAnchor editAs="oneCell">
    <xdr:from>
      <xdr:col>58</xdr:col>
      <xdr:colOff>0</xdr:colOff>
      <xdr:row>16</xdr:row>
      <xdr:rowOff>0</xdr:rowOff>
    </xdr:from>
    <xdr:to>
      <xdr:col>59</xdr:col>
      <xdr:colOff>97500</xdr:colOff>
      <xdr:row>17</xdr:row>
      <xdr:rowOff>97500</xdr:rowOff>
    </xdr:to>
    <xdr:pic>
      <xdr:nvPicPr>
        <xdr:cNvPr id="3" name="Picture 2" descr="comment_48x48_green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96000" y="3048000"/>
          <a:ext cx="288000" cy="288000"/>
        </a:xfrm>
        <a:prstGeom prst="rect">
          <a:avLst/>
        </a:prstGeom>
      </xdr:spPr>
    </xdr:pic>
    <xdr:clientData/>
  </xdr:twoCellAnchor>
  <xdr:twoCellAnchor>
    <xdr:from>
      <xdr:col>57</xdr:col>
      <xdr:colOff>9525</xdr:colOff>
      <xdr:row>0</xdr:row>
      <xdr:rowOff>76200</xdr:rowOff>
    </xdr:from>
    <xdr:to>
      <xdr:col>79</xdr:col>
      <xdr:colOff>47625</xdr:colOff>
      <xdr:row>12</xdr:row>
      <xdr:rowOff>3810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133350</xdr:colOff>
      <xdr:row>12</xdr:row>
      <xdr:rowOff>114299</xdr:rowOff>
    </xdr:from>
    <xdr:to>
      <xdr:col>55</xdr:col>
      <xdr:colOff>123824</xdr:colOff>
      <xdr:row>16</xdr:row>
      <xdr:rowOff>104774</xdr:rowOff>
    </xdr:to>
    <xdr:sp macro="" textlink="">
      <xdr:nvSpPr>
        <xdr:cNvPr id="5" name="help_1" hidden="1"/>
        <xdr:cNvSpPr/>
      </xdr:nvSpPr>
      <xdr:spPr>
        <a:xfrm>
          <a:off x="2990850" y="2400299"/>
          <a:ext cx="2657474" cy="752475"/>
        </a:xfrm>
        <a:prstGeom prst="rect">
          <a:avLst/>
        </a:prstGeom>
        <a:solidFill>
          <a:schemeClr val="bg1"/>
        </a:solidFill>
        <a:ln w="3175">
          <a:solidFill>
            <a:srgbClr val="0099C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AU" sz="800" baseline="0">
              <a:solidFill>
                <a:srgbClr val="777777"/>
              </a:solidFill>
              <a:latin typeface="Segoe Print" pitchFamily="2" charset="0"/>
              <a:ea typeface="+mn-ea"/>
              <a:cs typeface="+mn-cs"/>
            </a:rPr>
            <a:t>How do you feel you went on this test?  </a:t>
          </a:r>
        </a:p>
        <a:p>
          <a:pPr algn="ctr"/>
          <a:r>
            <a:rPr lang="en-AU" sz="800" baseline="0">
              <a:solidFill>
                <a:srgbClr val="777777"/>
              </a:solidFill>
              <a:latin typeface="Segoe Print" pitchFamily="2" charset="0"/>
              <a:ea typeface="+mn-ea"/>
              <a:cs typeface="+mn-cs"/>
            </a:rPr>
            <a:t>What do you think you struggled with?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800" baseline="0">
              <a:solidFill>
                <a:srgbClr val="777777"/>
              </a:solidFill>
              <a:latin typeface="Segoe Print" pitchFamily="2" charset="0"/>
              <a:ea typeface="+mn-ea"/>
              <a:cs typeface="+mn-cs"/>
            </a:rPr>
            <a:t>What do you think you did well?</a:t>
          </a:r>
        </a:p>
      </xdr:txBody>
    </xdr:sp>
    <xdr:clientData/>
  </xdr:twoCellAnchor>
  <xdr:twoCellAnchor editAs="oneCell">
    <xdr:from>
      <xdr:col>27</xdr:col>
      <xdr:colOff>0</xdr:colOff>
      <xdr:row>5</xdr:row>
      <xdr:rowOff>0</xdr:rowOff>
    </xdr:from>
    <xdr:to>
      <xdr:col>27</xdr:col>
      <xdr:colOff>180000</xdr:colOff>
      <xdr:row>5</xdr:row>
      <xdr:rowOff>180000</xdr:rowOff>
    </xdr:to>
    <xdr:pic>
      <xdr:nvPicPr>
        <xdr:cNvPr id="6" name="Picture 5" descr="6-social-person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90500" y="952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3</xdr:row>
      <xdr:rowOff>0</xdr:rowOff>
    </xdr:from>
    <xdr:to>
      <xdr:col>27</xdr:col>
      <xdr:colOff>180000</xdr:colOff>
      <xdr:row>3</xdr:row>
      <xdr:rowOff>180000</xdr:rowOff>
    </xdr:to>
    <xdr:pic>
      <xdr:nvPicPr>
        <xdr:cNvPr id="7" name="Picture 6" descr="home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90500" y="571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7</xdr:row>
      <xdr:rowOff>0</xdr:rowOff>
    </xdr:from>
    <xdr:to>
      <xdr:col>27</xdr:col>
      <xdr:colOff>180000</xdr:colOff>
      <xdr:row>7</xdr:row>
      <xdr:rowOff>180000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1333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0</xdr:row>
      <xdr:rowOff>1</xdr:rowOff>
    </xdr:from>
    <xdr:to>
      <xdr:col>29</xdr:col>
      <xdr:colOff>104775</xdr:colOff>
      <xdr:row>2</xdr:row>
      <xdr:rowOff>71145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1"/>
          <a:ext cx="485775" cy="45214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41</xdr:col>
      <xdr:colOff>0</xdr:colOff>
      <xdr:row>16</xdr:row>
      <xdr:rowOff>0</xdr:rowOff>
    </xdr:from>
    <xdr:to>
      <xdr:col>42</xdr:col>
      <xdr:colOff>95684</xdr:colOff>
      <xdr:row>17</xdr:row>
      <xdr:rowOff>95684</xdr:rowOff>
    </xdr:to>
    <xdr:pic>
      <xdr:nvPicPr>
        <xdr:cNvPr id="2" name="A_help_icon" descr="comment_48x48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0" y="3048000"/>
          <a:ext cx="286184" cy="286184"/>
        </a:xfrm>
        <a:prstGeom prst="rect">
          <a:avLst/>
        </a:prstGeom>
      </xdr:spPr>
    </xdr:pic>
    <xdr:clientData/>
  </xdr:twoCellAnchor>
  <xdr:twoCellAnchor editAs="oneCell">
    <xdr:from>
      <xdr:col>58</xdr:col>
      <xdr:colOff>0</xdr:colOff>
      <xdr:row>16</xdr:row>
      <xdr:rowOff>0</xdr:rowOff>
    </xdr:from>
    <xdr:to>
      <xdr:col>59</xdr:col>
      <xdr:colOff>97500</xdr:colOff>
      <xdr:row>17</xdr:row>
      <xdr:rowOff>97500</xdr:rowOff>
    </xdr:to>
    <xdr:pic>
      <xdr:nvPicPr>
        <xdr:cNvPr id="3" name="Picture 2" descr="comment_48x48_green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96000" y="3048000"/>
          <a:ext cx="288000" cy="288000"/>
        </a:xfrm>
        <a:prstGeom prst="rect">
          <a:avLst/>
        </a:prstGeom>
      </xdr:spPr>
    </xdr:pic>
    <xdr:clientData/>
  </xdr:twoCellAnchor>
  <xdr:twoCellAnchor>
    <xdr:from>
      <xdr:col>57</xdr:col>
      <xdr:colOff>9525</xdr:colOff>
      <xdr:row>0</xdr:row>
      <xdr:rowOff>76200</xdr:rowOff>
    </xdr:from>
    <xdr:to>
      <xdr:col>79</xdr:col>
      <xdr:colOff>47625</xdr:colOff>
      <xdr:row>12</xdr:row>
      <xdr:rowOff>3810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133350</xdr:colOff>
      <xdr:row>12</xdr:row>
      <xdr:rowOff>114299</xdr:rowOff>
    </xdr:from>
    <xdr:to>
      <xdr:col>55</xdr:col>
      <xdr:colOff>123824</xdr:colOff>
      <xdr:row>16</xdr:row>
      <xdr:rowOff>104774</xdr:rowOff>
    </xdr:to>
    <xdr:sp macro="" textlink="">
      <xdr:nvSpPr>
        <xdr:cNvPr id="5" name="help_1" hidden="1"/>
        <xdr:cNvSpPr/>
      </xdr:nvSpPr>
      <xdr:spPr>
        <a:xfrm>
          <a:off x="2990850" y="2400299"/>
          <a:ext cx="2657474" cy="752475"/>
        </a:xfrm>
        <a:prstGeom prst="rect">
          <a:avLst/>
        </a:prstGeom>
        <a:solidFill>
          <a:schemeClr val="bg1"/>
        </a:solidFill>
        <a:ln w="3175">
          <a:solidFill>
            <a:srgbClr val="0099C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AU" sz="800" baseline="0">
              <a:solidFill>
                <a:srgbClr val="777777"/>
              </a:solidFill>
              <a:latin typeface="Segoe Print" pitchFamily="2" charset="0"/>
              <a:ea typeface="+mn-ea"/>
              <a:cs typeface="+mn-cs"/>
            </a:rPr>
            <a:t>How do you feel you went on this test?  </a:t>
          </a:r>
        </a:p>
        <a:p>
          <a:pPr algn="ctr"/>
          <a:r>
            <a:rPr lang="en-AU" sz="800" baseline="0">
              <a:solidFill>
                <a:srgbClr val="777777"/>
              </a:solidFill>
              <a:latin typeface="Segoe Print" pitchFamily="2" charset="0"/>
              <a:ea typeface="+mn-ea"/>
              <a:cs typeface="+mn-cs"/>
            </a:rPr>
            <a:t>What do you think you struggled with?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800" baseline="0">
              <a:solidFill>
                <a:srgbClr val="777777"/>
              </a:solidFill>
              <a:latin typeface="Segoe Print" pitchFamily="2" charset="0"/>
              <a:ea typeface="+mn-ea"/>
              <a:cs typeface="+mn-cs"/>
            </a:rPr>
            <a:t>What do you think you did well?</a:t>
          </a:r>
        </a:p>
      </xdr:txBody>
    </xdr:sp>
    <xdr:clientData/>
  </xdr:twoCellAnchor>
  <xdr:twoCellAnchor editAs="oneCell">
    <xdr:from>
      <xdr:col>27</xdr:col>
      <xdr:colOff>0</xdr:colOff>
      <xdr:row>5</xdr:row>
      <xdr:rowOff>0</xdr:rowOff>
    </xdr:from>
    <xdr:to>
      <xdr:col>27</xdr:col>
      <xdr:colOff>180000</xdr:colOff>
      <xdr:row>5</xdr:row>
      <xdr:rowOff>180000</xdr:rowOff>
    </xdr:to>
    <xdr:pic>
      <xdr:nvPicPr>
        <xdr:cNvPr id="6" name="Picture 5" descr="6-social-person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90500" y="952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3</xdr:row>
      <xdr:rowOff>0</xdr:rowOff>
    </xdr:from>
    <xdr:to>
      <xdr:col>27</xdr:col>
      <xdr:colOff>180000</xdr:colOff>
      <xdr:row>3</xdr:row>
      <xdr:rowOff>180000</xdr:rowOff>
    </xdr:to>
    <xdr:pic>
      <xdr:nvPicPr>
        <xdr:cNvPr id="7" name="Picture 6" descr="home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90500" y="571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7</xdr:row>
      <xdr:rowOff>0</xdr:rowOff>
    </xdr:from>
    <xdr:to>
      <xdr:col>27</xdr:col>
      <xdr:colOff>180000</xdr:colOff>
      <xdr:row>7</xdr:row>
      <xdr:rowOff>180000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1333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0</xdr:row>
      <xdr:rowOff>0</xdr:rowOff>
    </xdr:from>
    <xdr:to>
      <xdr:col>29</xdr:col>
      <xdr:colOff>104775</xdr:colOff>
      <xdr:row>2</xdr:row>
      <xdr:rowOff>71145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0"/>
          <a:ext cx="485775" cy="4521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59</xdr:col>
      <xdr:colOff>9526</xdr:colOff>
      <xdr:row>1</xdr:row>
      <xdr:rowOff>133350</xdr:rowOff>
    </xdr:from>
    <xdr:to>
      <xdr:col>84</xdr:col>
      <xdr:colOff>152400</xdr:colOff>
      <xdr:row>13</xdr:row>
      <xdr:rowOff>60960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26</xdr:col>
      <xdr:colOff>38100</xdr:colOff>
      <xdr:row>0</xdr:row>
      <xdr:rowOff>19050</xdr:rowOff>
    </xdr:from>
    <xdr:to>
      <xdr:col>29</xdr:col>
      <xdr:colOff>161925</xdr:colOff>
      <xdr:row>0</xdr:row>
      <xdr:rowOff>187613</xdr:rowOff>
    </xdr:to>
    <xdr:pic>
      <xdr:nvPicPr>
        <xdr:cNvPr id="5" name="Picture 4" descr="Divers1fy_logo_48H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8100" y="19050"/>
          <a:ext cx="695325" cy="168563"/>
        </a:xfrm>
        <a:prstGeom prst="rect">
          <a:avLst/>
        </a:prstGeom>
      </xdr:spPr>
    </xdr:pic>
    <xdr:clientData/>
  </xdr:twoCellAnchor>
  <xdr:twoCellAnchor>
    <xdr:from>
      <xdr:col>41</xdr:col>
      <xdr:colOff>133350</xdr:colOff>
      <xdr:row>12</xdr:row>
      <xdr:rowOff>114299</xdr:rowOff>
    </xdr:from>
    <xdr:to>
      <xdr:col>55</xdr:col>
      <xdr:colOff>123824</xdr:colOff>
      <xdr:row>16</xdr:row>
      <xdr:rowOff>104774</xdr:rowOff>
    </xdr:to>
    <xdr:sp macro="" textlink="">
      <xdr:nvSpPr>
        <xdr:cNvPr id="6" name="help_1" hidden="1"/>
        <xdr:cNvSpPr/>
      </xdr:nvSpPr>
      <xdr:spPr>
        <a:xfrm>
          <a:off x="2990850" y="2400299"/>
          <a:ext cx="2657474" cy="752475"/>
        </a:xfrm>
        <a:prstGeom prst="rect">
          <a:avLst/>
        </a:prstGeom>
        <a:solidFill>
          <a:schemeClr val="bg1"/>
        </a:solidFill>
        <a:ln w="3175">
          <a:solidFill>
            <a:srgbClr val="0099C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AU" sz="800" baseline="0">
              <a:solidFill>
                <a:srgbClr val="777777"/>
              </a:solidFill>
              <a:latin typeface="Segoe Print" pitchFamily="2" charset="0"/>
              <a:ea typeface="+mn-ea"/>
              <a:cs typeface="+mn-cs"/>
            </a:rPr>
            <a:t>How do you feel you went on this test?  </a:t>
          </a:r>
        </a:p>
        <a:p>
          <a:pPr algn="ctr"/>
          <a:r>
            <a:rPr lang="en-AU" sz="800" baseline="0">
              <a:solidFill>
                <a:srgbClr val="777777"/>
              </a:solidFill>
              <a:latin typeface="Segoe Print" pitchFamily="2" charset="0"/>
              <a:ea typeface="+mn-ea"/>
              <a:cs typeface="+mn-cs"/>
            </a:rPr>
            <a:t>What do you think you struggled with?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800" baseline="0">
              <a:solidFill>
                <a:srgbClr val="777777"/>
              </a:solidFill>
              <a:latin typeface="Segoe Print" pitchFamily="2" charset="0"/>
              <a:ea typeface="+mn-ea"/>
              <a:cs typeface="+mn-cs"/>
            </a:rPr>
            <a:t>What do you think you did well?</a:t>
          </a:r>
        </a:p>
      </xdr:txBody>
    </xdr:sp>
    <xdr:clientData/>
  </xdr:twoCellAnchor>
  <xdr:twoCellAnchor editAs="oneCell">
    <xdr:from>
      <xdr:col>45</xdr:col>
      <xdr:colOff>0</xdr:colOff>
      <xdr:row>15</xdr:row>
      <xdr:rowOff>0</xdr:rowOff>
    </xdr:from>
    <xdr:to>
      <xdr:col>46</xdr:col>
      <xdr:colOff>95684</xdr:colOff>
      <xdr:row>16</xdr:row>
      <xdr:rowOff>95684</xdr:rowOff>
    </xdr:to>
    <xdr:pic>
      <xdr:nvPicPr>
        <xdr:cNvPr id="14" name="A_help_icon" descr="comment_48x48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2857500" y="3048000"/>
          <a:ext cx="286184" cy="286184"/>
        </a:xfrm>
        <a:prstGeom prst="rect">
          <a:avLst/>
        </a:prstGeom>
      </xdr:spPr>
    </xdr:pic>
    <xdr:clientData/>
  </xdr:twoCellAnchor>
  <xdr:twoCellAnchor editAs="oneCell">
    <xdr:from>
      <xdr:col>59</xdr:col>
      <xdr:colOff>0</xdr:colOff>
      <xdr:row>15</xdr:row>
      <xdr:rowOff>0</xdr:rowOff>
    </xdr:from>
    <xdr:to>
      <xdr:col>60</xdr:col>
      <xdr:colOff>97500</xdr:colOff>
      <xdr:row>16</xdr:row>
      <xdr:rowOff>97500</xdr:rowOff>
    </xdr:to>
    <xdr:pic>
      <xdr:nvPicPr>
        <xdr:cNvPr id="15" name="Picture 14" descr="comment_48x48_green.pn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096000" y="3048000"/>
          <a:ext cx="288000" cy="288000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5</xdr:row>
      <xdr:rowOff>0</xdr:rowOff>
    </xdr:from>
    <xdr:to>
      <xdr:col>27</xdr:col>
      <xdr:colOff>180000</xdr:colOff>
      <xdr:row>5</xdr:row>
      <xdr:rowOff>180000</xdr:rowOff>
    </xdr:to>
    <xdr:pic>
      <xdr:nvPicPr>
        <xdr:cNvPr id="16" name="Picture 15" descr="6-social-person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90500" y="952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7</xdr:row>
      <xdr:rowOff>0</xdr:rowOff>
    </xdr:from>
    <xdr:to>
      <xdr:col>27</xdr:col>
      <xdr:colOff>180000</xdr:colOff>
      <xdr:row>7</xdr:row>
      <xdr:rowOff>180000</xdr:rowOff>
    </xdr:to>
    <xdr:pic>
      <xdr:nvPicPr>
        <xdr:cNvPr id="17" name="Picture 16" descr="cal_64x64_grey.png">
          <a:hlinkClick xmlns:r="http://schemas.openxmlformats.org/officeDocument/2006/relationships" r:id="rId8"/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90500" y="1333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9</xdr:row>
      <xdr:rowOff>0</xdr:rowOff>
    </xdr:from>
    <xdr:to>
      <xdr:col>27</xdr:col>
      <xdr:colOff>180000</xdr:colOff>
      <xdr:row>9</xdr:row>
      <xdr:rowOff>180000</xdr:rowOff>
    </xdr:to>
    <xdr:pic>
      <xdr:nvPicPr>
        <xdr:cNvPr id="18" name="Picture 17" descr="AC_48x48_grey.png">
          <a:hlinkClick xmlns:r="http://schemas.openxmlformats.org/officeDocument/2006/relationships" r:id="rId10"/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190500" y="1714500"/>
          <a:ext cx="180000" cy="180000"/>
        </a:xfrm>
        <a:prstGeom prst="rect">
          <a:avLst/>
        </a:prstGeom>
      </xdr:spPr>
    </xdr:pic>
    <xdr:clientData/>
  </xdr:twoCellAnchor>
  <xdr:twoCellAnchor>
    <xdr:from>
      <xdr:col>27</xdr:col>
      <xdr:colOff>0</xdr:colOff>
      <xdr:row>11</xdr:row>
      <xdr:rowOff>0</xdr:rowOff>
    </xdr:from>
    <xdr:to>
      <xdr:col>27</xdr:col>
      <xdr:colOff>180000</xdr:colOff>
      <xdr:row>11</xdr:row>
      <xdr:rowOff>180000</xdr:rowOff>
    </xdr:to>
    <xdr:pic>
      <xdr:nvPicPr>
        <xdr:cNvPr id="19" name="Picture 18" descr="percent_48x48_grey.png"/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190500" y="2095500"/>
          <a:ext cx="180000" cy="180000"/>
        </a:xfrm>
        <a:prstGeom prst="rect">
          <a:avLst/>
        </a:prstGeom>
      </xdr:spPr>
    </xdr:pic>
    <xdr:clientData/>
  </xdr:twoCellAnchor>
  <xdr:twoCellAnchor>
    <xdr:from>
      <xdr:col>27</xdr:col>
      <xdr:colOff>0</xdr:colOff>
      <xdr:row>13</xdr:row>
      <xdr:rowOff>0</xdr:rowOff>
    </xdr:from>
    <xdr:to>
      <xdr:col>27</xdr:col>
      <xdr:colOff>180000</xdr:colOff>
      <xdr:row>13</xdr:row>
      <xdr:rowOff>180000</xdr:rowOff>
    </xdr:to>
    <xdr:pic>
      <xdr:nvPicPr>
        <xdr:cNvPr id="20" name="Picture 19" descr="99_48x48_grey.png"/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190500" y="2476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3</xdr:row>
      <xdr:rowOff>0</xdr:rowOff>
    </xdr:from>
    <xdr:to>
      <xdr:col>27</xdr:col>
      <xdr:colOff>180000</xdr:colOff>
      <xdr:row>3</xdr:row>
      <xdr:rowOff>180000</xdr:rowOff>
    </xdr:to>
    <xdr:pic>
      <xdr:nvPicPr>
        <xdr:cNvPr id="21" name="Picture 20" descr="home.png">
          <a:hlinkClick xmlns:r="http://schemas.openxmlformats.org/officeDocument/2006/relationships" r:id="rId14"/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190500" y="571500"/>
          <a:ext cx="180000" cy="180000"/>
        </a:xfrm>
        <a:prstGeom prst="rect">
          <a:avLst/>
        </a:prstGeom>
      </xdr:spPr>
    </xdr:pic>
    <xdr:clientData/>
  </xdr:twoCellAnchor>
  <xdr:twoCellAnchor editAs="oneCell">
    <xdr:from>
      <xdr:col>27</xdr:col>
      <xdr:colOff>0</xdr:colOff>
      <xdr:row>15</xdr:row>
      <xdr:rowOff>0</xdr:rowOff>
    </xdr:from>
    <xdr:to>
      <xdr:col>27</xdr:col>
      <xdr:colOff>180000</xdr:colOff>
      <xdr:row>15</xdr:row>
      <xdr:rowOff>180000</xdr:rowOff>
    </xdr:to>
    <xdr:pic>
      <xdr:nvPicPr>
        <xdr:cNvPr id="22" name="Picture 21" descr="10_device_access_network_cell.png"/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190500" y="2857500"/>
          <a:ext cx="180000" cy="180000"/>
        </a:xfrm>
        <a:prstGeom prst="rect">
          <a:avLst/>
        </a:prstGeom>
      </xdr:spPr>
    </xdr:pic>
    <xdr:clientData/>
  </xdr:twoCellAnchor>
  <xdr:twoCellAnchor>
    <xdr:from>
      <xdr:col>26</xdr:col>
      <xdr:colOff>142875</xdr:colOff>
      <xdr:row>10</xdr:row>
      <xdr:rowOff>123825</xdr:rowOff>
    </xdr:from>
    <xdr:to>
      <xdr:col>28</xdr:col>
      <xdr:colOff>47625</xdr:colOff>
      <xdr:row>16</xdr:row>
      <xdr:rowOff>47625</xdr:rowOff>
    </xdr:to>
    <xdr:sp macro="" textlink="">
      <xdr:nvSpPr>
        <xdr:cNvPr id="23" name="Rectangle 22"/>
        <xdr:cNvSpPr/>
      </xdr:nvSpPr>
      <xdr:spPr>
        <a:xfrm>
          <a:off x="142875" y="2028825"/>
          <a:ext cx="285750" cy="1066800"/>
        </a:xfrm>
        <a:prstGeom prst="rect">
          <a:avLst/>
        </a:prstGeom>
        <a:solidFill>
          <a:schemeClr val="bg1">
            <a:alpha val="80000"/>
          </a:schemeClr>
        </a:solidFill>
        <a:ln w="3175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AU" sz="1100">
            <a:solidFill>
              <a:srgbClr val="777777"/>
            </a:solidFill>
          </a:endParaRPr>
        </a:p>
      </xdr:txBody>
    </xdr:sp>
    <xdr:clientData/>
  </xdr:twoCellAnchor>
  <xdr:twoCellAnchor>
    <xdr:from>
      <xdr:col>26</xdr:col>
      <xdr:colOff>161925</xdr:colOff>
      <xdr:row>6</xdr:row>
      <xdr:rowOff>104775</xdr:rowOff>
    </xdr:from>
    <xdr:to>
      <xdr:col>28</xdr:col>
      <xdr:colOff>66675</xdr:colOff>
      <xdr:row>8</xdr:row>
      <xdr:rowOff>104775</xdr:rowOff>
    </xdr:to>
    <xdr:sp macro="" textlink="">
      <xdr:nvSpPr>
        <xdr:cNvPr id="24" name="Rectangle 23"/>
        <xdr:cNvSpPr/>
      </xdr:nvSpPr>
      <xdr:spPr>
        <a:xfrm>
          <a:off x="161925" y="1247775"/>
          <a:ext cx="285750" cy="381000"/>
        </a:xfrm>
        <a:prstGeom prst="rect">
          <a:avLst/>
        </a:prstGeom>
        <a:solidFill>
          <a:schemeClr val="bg1">
            <a:alpha val="80000"/>
          </a:schemeClr>
        </a:solidFill>
        <a:ln w="3175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AU" sz="1100">
            <a:solidFill>
              <a:srgbClr val="777777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/>
        </a:solidFill>
        <a:ln w="3175">
          <a:solidFill>
            <a:srgbClr val="0099CB"/>
          </a:solidFill>
        </a:ln>
      </a:spPr>
      <a:bodyPr vertOverflow="clip" rtlCol="0" anchor="ctr"/>
      <a:lstStyle>
        <a:defPPr algn="ctr">
          <a:defRPr sz="1100">
            <a:solidFill>
              <a:srgbClr val="777777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tim.a.danes@gmail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BX38"/>
  <sheetViews>
    <sheetView showGridLines="0" showRowColHeaders="0" workbookViewId="0">
      <selection activeCell="BU26" sqref="BU26"/>
    </sheetView>
  </sheetViews>
  <sheetFormatPr defaultRowHeight="15" x14ac:dyDescent="0.25"/>
  <cols>
    <col min="1" max="5" width="2.85546875" style="1" customWidth="1"/>
    <col min="6" max="6" width="1.42578125" style="1" customWidth="1"/>
    <col min="7" max="30" width="2.85546875" style="1" customWidth="1"/>
    <col min="31" max="31" width="8.5703125" style="1" customWidth="1"/>
    <col min="32" max="68" width="2.85546875" style="1" hidden="1" customWidth="1"/>
    <col min="69" max="69" width="9.140625" style="1" hidden="1" customWidth="1"/>
    <col min="70" max="70" width="0" style="1" hidden="1" customWidth="1"/>
    <col min="71" max="16384" width="9.140625" style="1"/>
  </cols>
  <sheetData>
    <row r="1" spans="2:74" x14ac:dyDescent="0.25">
      <c r="BK1" s="23"/>
      <c r="BL1" s="23"/>
      <c r="BM1" s="23"/>
      <c r="BN1" s="23"/>
      <c r="BO1" s="23"/>
    </row>
    <row r="2" spans="2:74" x14ac:dyDescent="0.25">
      <c r="BK2" s="24"/>
      <c r="BL2" s="25" t="s">
        <v>35</v>
      </c>
      <c r="BM2" s="24"/>
      <c r="BN2" s="24"/>
      <c r="BO2" s="24"/>
    </row>
    <row r="3" spans="2:74" ht="36" x14ac:dyDescent="0.55000000000000004">
      <c r="Y3" s="200" t="s">
        <v>107</v>
      </c>
      <c r="Z3" s="200"/>
      <c r="AA3" s="200"/>
      <c r="AB3" s="200"/>
      <c r="AC3" s="200"/>
      <c r="AD3" s="200"/>
      <c r="AE3" s="200"/>
      <c r="AF3" s="200"/>
      <c r="AG3" s="200" t="s">
        <v>60</v>
      </c>
      <c r="AH3" s="200"/>
      <c r="AI3" s="200"/>
      <c r="AJ3" s="200"/>
      <c r="AK3" s="200"/>
      <c r="AL3" s="200"/>
      <c r="AM3" s="200"/>
      <c r="AN3" s="200"/>
      <c r="AO3" s="200"/>
      <c r="AP3" s="200"/>
      <c r="AQ3" s="200"/>
      <c r="AR3" s="200"/>
      <c r="AS3" s="200"/>
      <c r="AT3" s="200"/>
      <c r="AU3" s="200"/>
      <c r="AV3" s="200"/>
      <c r="AW3" s="200"/>
      <c r="AX3" s="200"/>
      <c r="AY3" s="200"/>
      <c r="AZ3" s="200"/>
      <c r="BA3" s="200"/>
      <c r="BB3" s="200"/>
      <c r="BC3" s="200"/>
      <c r="BD3" s="200"/>
      <c r="BE3" s="200"/>
      <c r="BF3" s="200"/>
      <c r="BG3" s="200"/>
      <c r="BH3" s="200"/>
      <c r="BI3" s="200"/>
      <c r="BJ3" s="200"/>
      <c r="BK3" s="201"/>
      <c r="BL3" s="201"/>
      <c r="BM3" s="202" t="s">
        <v>34</v>
      </c>
      <c r="BN3" s="201"/>
      <c r="BO3" s="201"/>
      <c r="BP3" s="200"/>
      <c r="BQ3" s="200"/>
      <c r="BR3" s="200"/>
      <c r="BS3" s="200"/>
      <c r="BT3" s="203"/>
      <c r="BU3" s="203"/>
      <c r="BV3" s="203"/>
    </row>
    <row r="4" spans="2:74" ht="24" customHeight="1" x14ac:dyDescent="0.25">
      <c r="Y4" s="209" t="s">
        <v>108</v>
      </c>
      <c r="Z4" s="209"/>
      <c r="AA4" s="209"/>
      <c r="AB4" s="209"/>
      <c r="AC4" s="209"/>
      <c r="AD4" s="209"/>
      <c r="AE4" s="209"/>
      <c r="AF4" s="209"/>
      <c r="AG4" s="209"/>
      <c r="AH4" s="209"/>
      <c r="AI4" s="209"/>
      <c r="AJ4" s="209"/>
      <c r="AK4" s="209"/>
      <c r="AL4" s="209"/>
      <c r="AM4" s="209"/>
      <c r="AN4" s="209"/>
      <c r="AO4" s="209"/>
      <c r="AP4" s="209"/>
      <c r="AQ4" s="209"/>
      <c r="AR4" s="209"/>
      <c r="AS4" s="209"/>
      <c r="AT4" s="209"/>
      <c r="AU4" s="209"/>
      <c r="AV4" s="209"/>
      <c r="AW4" s="209"/>
      <c r="AX4" s="209"/>
      <c r="AY4" s="209"/>
      <c r="AZ4" s="209"/>
      <c r="BA4" s="209"/>
      <c r="BB4" s="209"/>
      <c r="BC4" s="209"/>
      <c r="BD4" s="209"/>
      <c r="BE4" s="209"/>
      <c r="BF4" s="209"/>
      <c r="BG4" s="209"/>
      <c r="BH4" s="209"/>
      <c r="BI4" s="209"/>
      <c r="BJ4" s="209"/>
      <c r="BK4" s="209"/>
      <c r="BL4" s="209"/>
      <c r="BM4" s="209"/>
      <c r="BN4" s="209"/>
      <c r="BO4" s="209"/>
      <c r="BP4" s="209"/>
      <c r="BQ4" s="209"/>
      <c r="BR4" s="209"/>
      <c r="BS4" s="209"/>
      <c r="BT4" s="209"/>
      <c r="BU4" s="209"/>
      <c r="BV4" s="209"/>
    </row>
    <row r="5" spans="2:74" ht="15" customHeight="1" x14ac:dyDescent="0.25">
      <c r="B5" s="2"/>
      <c r="AE5" s="16"/>
      <c r="AF5" s="16"/>
      <c r="AG5" s="207" t="s">
        <v>61</v>
      </c>
      <c r="AH5" s="207"/>
      <c r="AI5" s="207"/>
      <c r="AJ5" s="207"/>
      <c r="AK5" s="207"/>
      <c r="AL5" s="207"/>
      <c r="AM5" s="207"/>
      <c r="AN5" s="207"/>
      <c r="AO5" s="207"/>
      <c r="AP5" s="207"/>
      <c r="AQ5" s="207"/>
      <c r="AR5" s="207"/>
      <c r="AS5" s="207"/>
      <c r="AT5" s="207"/>
      <c r="AU5" s="207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24"/>
      <c r="BL5" s="24"/>
      <c r="BM5" s="206"/>
      <c r="BN5" s="206"/>
      <c r="BO5" s="206"/>
      <c r="BP5" s="16"/>
      <c r="BQ5" s="16"/>
      <c r="BR5" s="16"/>
      <c r="BS5" s="16"/>
      <c r="BT5" s="16"/>
      <c r="BU5" s="16"/>
      <c r="BV5" s="16"/>
    </row>
    <row r="6" spans="2:74" x14ac:dyDescent="0.25">
      <c r="D6" s="144"/>
      <c r="E6" s="144"/>
      <c r="AE6" s="16"/>
      <c r="AF6" s="16"/>
      <c r="AG6" s="207"/>
      <c r="AH6" s="207"/>
      <c r="AI6" s="207"/>
      <c r="AJ6" s="207"/>
      <c r="AK6" s="207"/>
      <c r="AL6" s="207"/>
      <c r="AM6" s="207"/>
      <c r="AN6" s="207"/>
      <c r="AO6" s="207"/>
      <c r="AP6" s="207"/>
      <c r="AQ6" s="207"/>
      <c r="AR6" s="207"/>
      <c r="AS6" s="207"/>
      <c r="AT6" s="207"/>
      <c r="AU6" s="207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</row>
    <row r="7" spans="2:74" ht="17.25" x14ac:dyDescent="0.25">
      <c r="D7" s="144"/>
      <c r="E7" s="147"/>
      <c r="G7" s="17" t="s">
        <v>105</v>
      </c>
      <c r="P7" s="66"/>
      <c r="Q7" s="66"/>
      <c r="R7" s="66"/>
      <c r="AC7" s="12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</row>
    <row r="8" spans="2:74" ht="15" customHeight="1" x14ac:dyDescent="0.25">
      <c r="D8" s="144"/>
      <c r="E8" s="144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16"/>
      <c r="AH8" s="29"/>
      <c r="AI8" s="20"/>
      <c r="AK8" s="4"/>
      <c r="AL8" s="3"/>
      <c r="AM8" s="17" t="s">
        <v>57</v>
      </c>
      <c r="AN8" s="3"/>
      <c r="AO8" s="3"/>
      <c r="AP8" s="3"/>
    </row>
    <row r="9" spans="2:74" ht="15" customHeight="1" x14ac:dyDescent="0.25">
      <c r="D9" s="24"/>
      <c r="E9" s="23"/>
      <c r="G9" s="17" t="s">
        <v>49</v>
      </c>
      <c r="O9" s="67" t="str">
        <f>IF(OR(Personal!AI3="",Personal!AI5=""),"&lt;---- To get started, click the icon and enter your personal details","")</f>
        <v>&lt;---- To get started, click the icon and enter your personal details</v>
      </c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16"/>
      <c r="AH9" s="11"/>
      <c r="AI9" s="11"/>
      <c r="AK9" s="32" t="s">
        <v>58</v>
      </c>
      <c r="AM9" s="16" t="s">
        <v>56</v>
      </c>
      <c r="AN9" s="3"/>
      <c r="AO9" s="3"/>
      <c r="AP9" s="3"/>
    </row>
    <row r="10" spans="2:74" x14ac:dyDescent="0.25">
      <c r="D10" s="24"/>
      <c r="E10" s="23"/>
      <c r="AM10" s="16" t="s">
        <v>55</v>
      </c>
    </row>
    <row r="11" spans="2:74" x14ac:dyDescent="0.25">
      <c r="D11" s="144"/>
      <c r="E11" s="23"/>
      <c r="F11" s="16"/>
      <c r="G11" s="17"/>
      <c r="AR11" s="4"/>
      <c r="AS11" s="4"/>
      <c r="AT11" s="4"/>
      <c r="AU11" s="4"/>
      <c r="AY11" s="4"/>
      <c r="AZ11" s="4"/>
    </row>
    <row r="12" spans="2:74" x14ac:dyDescent="0.25">
      <c r="D12" s="144"/>
      <c r="E12" s="159"/>
      <c r="AM12" s="17" t="s">
        <v>54</v>
      </c>
      <c r="AR12" s="4"/>
      <c r="AS12" s="4"/>
      <c r="AT12" s="4"/>
      <c r="AU12" s="4"/>
      <c r="AY12" s="4"/>
      <c r="AZ12" s="4"/>
    </row>
    <row r="13" spans="2:74" s="194" customFormat="1" ht="23.25" customHeight="1" x14ac:dyDescent="0.25">
      <c r="D13" s="195"/>
      <c r="E13" s="196"/>
      <c r="G13" s="197" t="s">
        <v>106</v>
      </c>
      <c r="J13" s="198"/>
      <c r="AM13" s="194" t="s">
        <v>59</v>
      </c>
      <c r="AQ13" s="199"/>
      <c r="AY13" s="199"/>
      <c r="AZ13" s="199"/>
    </row>
    <row r="14" spans="2:74" ht="15" customHeight="1" x14ac:dyDescent="0.25">
      <c r="D14" s="144"/>
      <c r="E14" s="24"/>
      <c r="I14" s="193" t="str">
        <f>IF(O9&lt;&gt;"","",IF(AND($O$9&lt;&gt;"&lt;---- To get started, click the icon and enter your personal details",'AusVELS 1'!$AM$8=""),"&lt;---- Begin adding your test information here",'AusVELS 1'!$AM$8))</f>
        <v/>
      </c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6"/>
      <c r="AC14" s="11"/>
      <c r="AD14" s="193" t="str">
        <f>IF(O9&lt;&gt;"","",IF(AND($O$9&lt;&gt;"&lt;---- To get started, click the icon and enter your personal details",'AusVELS 4'!$AM$8=""),"&lt;---- Begin adding your test information here",'AusVELS 4'!$AM$8))</f>
        <v/>
      </c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</row>
    <row r="15" spans="2:74" x14ac:dyDescent="0.25">
      <c r="D15" s="144"/>
      <c r="AA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30" t="s">
        <v>33</v>
      </c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20"/>
      <c r="AZ15" s="20"/>
      <c r="BA15" s="14"/>
      <c r="BB15" s="14"/>
      <c r="BC15" s="14"/>
      <c r="BD15" s="14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</row>
    <row r="16" spans="2:74" ht="18.75" x14ac:dyDescent="0.25">
      <c r="E16" s="16"/>
      <c r="F16" s="16"/>
      <c r="H16" s="16"/>
      <c r="I16" s="193" t="str">
        <f>IF(O9&lt;&gt;"","",IF(AND($O$9&lt;&gt;"&lt;---- To get started, click the icon and enter your personal details",'AusVELS 2'!$AM$8=""),"&lt;---- Begin adding your test information here",'AusVELS 2'!$AM$8))</f>
        <v/>
      </c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6"/>
      <c r="Y16" s="16"/>
      <c r="AA16" s="16"/>
      <c r="AB16" s="16"/>
      <c r="AC16" s="11"/>
      <c r="AD16" s="193" t="str">
        <f>IF(O9&lt;&gt;"","",IF(AND($O$9&lt;&gt;"&lt;---- To get started, click the icon and enter your personal details",'AusVELS 5'!$AM$8=""),"&lt;---- Begin adding your test information here",'AusVELS 5'!$AM$8))</f>
        <v/>
      </c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</row>
    <row r="17" spans="4:76" x14ac:dyDescent="0.25"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</row>
    <row r="18" spans="4:76" ht="18.75" x14ac:dyDescent="0.25">
      <c r="G18" s="15"/>
      <c r="H18" s="16"/>
      <c r="I18" s="193" t="str">
        <f>IF(O9&lt;&gt;"","",IF(AND($O$9&lt;&gt;"&lt;---- To get started, click the icon and enter your personal details",'AusVELS 3'!$AM$8=""),"&lt;---- Begin adding your test information here",'AusVELS 3'!$AM$8))</f>
        <v/>
      </c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20"/>
      <c r="Y18" s="20"/>
      <c r="AB18" s="20"/>
      <c r="AC18" s="11"/>
      <c r="AD18" s="193" t="str">
        <f>IF(O9&lt;&gt;"","",IF(AND($O$9&lt;&gt;"&lt;---- To get started, click the icon and enter your personal details",'AusVELS 6'!$AM$8=""),"&lt;---- Begin adding your test information here",'AusVELS 6'!$AM$8))</f>
        <v/>
      </c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</row>
    <row r="19" spans="4:76" s="16" customFormat="1" x14ac:dyDescent="0.25">
      <c r="G19" s="15"/>
      <c r="V19" s="19"/>
      <c r="W19" s="20"/>
      <c r="X19" s="20"/>
      <c r="Y19" s="20"/>
      <c r="Z19" s="20"/>
    </row>
    <row r="20" spans="4:76" ht="15" customHeight="1" x14ac:dyDescent="0.25">
      <c r="D20" s="184"/>
      <c r="E20" s="185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4"/>
      <c r="R20" s="184"/>
      <c r="S20" s="184"/>
      <c r="T20" s="184"/>
      <c r="U20" s="184"/>
      <c r="V20" s="184"/>
      <c r="W20" s="184"/>
      <c r="X20" s="184"/>
      <c r="Y20" s="184"/>
      <c r="Z20" s="184"/>
      <c r="AA20" s="184"/>
      <c r="AB20" s="184"/>
      <c r="AC20" s="184"/>
      <c r="AD20" s="184"/>
      <c r="AE20" s="184"/>
      <c r="AF20" s="184"/>
      <c r="AG20" s="184"/>
      <c r="AH20" s="184"/>
      <c r="AI20" s="184"/>
      <c r="AJ20" s="184"/>
      <c r="AK20" s="184"/>
      <c r="AL20" s="184"/>
      <c r="AM20" s="184"/>
      <c r="AN20" s="184"/>
      <c r="AO20" s="184"/>
      <c r="AP20" s="184"/>
      <c r="AQ20" s="184"/>
      <c r="AR20" s="184"/>
      <c r="AS20" s="184"/>
      <c r="AT20" s="184"/>
      <c r="AU20" s="184"/>
      <c r="AV20" s="184"/>
      <c r="AW20" s="184"/>
      <c r="AX20" s="184"/>
      <c r="AY20" s="184"/>
      <c r="AZ20" s="184"/>
      <c r="BA20" s="184"/>
      <c r="BB20" s="184"/>
      <c r="BC20" s="184"/>
      <c r="BD20" s="184"/>
      <c r="BE20" s="184"/>
      <c r="BF20" s="184"/>
      <c r="BG20" s="184"/>
      <c r="BH20" s="184"/>
      <c r="BI20" s="184"/>
      <c r="BJ20" s="184"/>
      <c r="BK20" s="184"/>
      <c r="BL20" s="184"/>
      <c r="BM20" s="184"/>
      <c r="BN20" s="184"/>
      <c r="BO20" s="184"/>
      <c r="BP20" s="184"/>
      <c r="BQ20" s="184"/>
      <c r="BR20" s="184"/>
      <c r="BS20" s="184"/>
      <c r="BT20" s="184"/>
      <c r="BU20" s="184"/>
      <c r="BV20" s="184"/>
      <c r="BW20" s="184"/>
      <c r="BX20" s="188"/>
    </row>
    <row r="21" spans="4:76" x14ac:dyDescent="0.25">
      <c r="E21" s="16"/>
      <c r="F21" s="16"/>
      <c r="G21" s="17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9"/>
      <c r="U21" s="19"/>
      <c r="V21" s="19"/>
      <c r="W21" s="20"/>
      <c r="X21" s="20"/>
      <c r="Y21" s="20"/>
      <c r="Z21" s="20"/>
      <c r="AA21" s="16"/>
      <c r="AI21" s="13"/>
      <c r="AY21" s="4"/>
      <c r="AZ21" s="4"/>
    </row>
    <row r="22" spans="4:76" ht="15" customHeight="1" x14ac:dyDescent="0.25">
      <c r="E22" s="16"/>
      <c r="F22" s="16"/>
      <c r="G22" s="30"/>
      <c r="I22" s="33"/>
      <c r="K22" s="16"/>
      <c r="M22" s="16"/>
      <c r="O22" s="16"/>
      <c r="P22" s="16"/>
      <c r="Q22" s="16"/>
      <c r="R22" s="16"/>
      <c r="S22" s="19"/>
      <c r="T22" s="19"/>
      <c r="U22" s="19"/>
      <c r="V22" s="19"/>
      <c r="W22" s="20"/>
      <c r="X22" s="20"/>
      <c r="Y22" s="20"/>
      <c r="Z22" s="20"/>
      <c r="AA22" s="16"/>
      <c r="AI22" s="3"/>
      <c r="AM22" s="17"/>
    </row>
    <row r="23" spans="4:76" x14ac:dyDescent="0.25">
      <c r="E23" s="16"/>
      <c r="F23" s="16"/>
      <c r="G23" s="18"/>
      <c r="I23" s="33"/>
      <c r="K23" s="16"/>
      <c r="M23" s="16"/>
      <c r="O23" s="16"/>
      <c r="P23" s="16"/>
      <c r="Q23" s="16"/>
      <c r="R23" s="16"/>
      <c r="S23" s="19"/>
      <c r="T23" s="19"/>
      <c r="U23" s="19"/>
      <c r="V23" s="19"/>
      <c r="W23" s="20"/>
      <c r="X23" s="20"/>
      <c r="Y23" s="20"/>
      <c r="Z23" s="20"/>
      <c r="AA23" s="16"/>
      <c r="AB23" s="18"/>
      <c r="AC23" s="14"/>
      <c r="AI23" s="3"/>
      <c r="AR23" s="14"/>
      <c r="AS23" s="14"/>
      <c r="AT23" s="14"/>
      <c r="AU23" s="14"/>
      <c r="AY23" s="14"/>
      <c r="AZ23" s="14"/>
    </row>
    <row r="24" spans="4:76" ht="15" customHeight="1" x14ac:dyDescent="0.25"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9"/>
      <c r="T24" s="19"/>
      <c r="U24" s="19"/>
      <c r="V24" s="19"/>
      <c r="W24" s="20"/>
      <c r="X24" s="20"/>
      <c r="Y24" s="20"/>
      <c r="Z24" s="20"/>
      <c r="AA24" s="16"/>
      <c r="AB24" s="16"/>
      <c r="AC24" s="14"/>
      <c r="AD24" s="16"/>
      <c r="AE24" s="16"/>
      <c r="AF24" s="16"/>
      <c r="AG24" s="16"/>
      <c r="AH24" s="16"/>
      <c r="AI24" s="19"/>
      <c r="AJ24" s="16"/>
      <c r="AK24" s="16"/>
      <c r="AL24" s="16"/>
      <c r="AM24" s="16"/>
      <c r="AN24" s="16"/>
      <c r="AO24" s="16"/>
      <c r="AP24" s="16"/>
      <c r="AQ24" s="11"/>
      <c r="AR24" s="14"/>
      <c r="AS24" s="14"/>
      <c r="AT24" s="14"/>
      <c r="AU24" s="14"/>
      <c r="AV24" s="16"/>
      <c r="AW24" s="16"/>
      <c r="AX24" s="16"/>
      <c r="AY24" s="14"/>
      <c r="AZ24" s="14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</row>
    <row r="25" spans="4:76" x14ac:dyDescent="0.25">
      <c r="D25" s="16"/>
      <c r="E25" s="16"/>
      <c r="F25" s="16"/>
      <c r="G25" s="17"/>
      <c r="H25" s="33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14"/>
      <c r="AC25" s="14"/>
      <c r="AD25" s="16"/>
      <c r="AE25" s="16"/>
      <c r="AF25" s="16"/>
      <c r="AG25" s="16"/>
      <c r="AH25" s="16"/>
      <c r="AI25" s="19"/>
      <c r="AJ25" s="16"/>
      <c r="AK25" s="16"/>
      <c r="AL25" s="16"/>
      <c r="AM25" s="17"/>
      <c r="AN25" s="16"/>
      <c r="AO25" s="16"/>
      <c r="AP25" s="16"/>
      <c r="AQ25" s="14"/>
      <c r="AR25" s="14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</row>
    <row r="26" spans="4:76" x14ac:dyDescent="0.25">
      <c r="D26" s="16"/>
      <c r="E26" s="16"/>
      <c r="F26" s="16"/>
      <c r="G26" s="18"/>
      <c r="H26" s="33"/>
      <c r="I26" s="16"/>
      <c r="J26" s="16"/>
      <c r="K26" s="16"/>
      <c r="L26" s="16"/>
      <c r="M26" s="16"/>
      <c r="N26" s="16"/>
      <c r="O26" s="16"/>
      <c r="P26" s="16"/>
      <c r="Q26" s="16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6"/>
      <c r="AI26" s="19"/>
      <c r="AJ26" s="16"/>
      <c r="AK26" s="16"/>
      <c r="AL26" s="16"/>
      <c r="AM26" s="16"/>
      <c r="AN26" s="16"/>
      <c r="AO26" s="16"/>
      <c r="AP26" s="19"/>
      <c r="AQ26" s="14"/>
      <c r="AR26" s="14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</row>
    <row r="27" spans="4:76" ht="15" customHeight="1" x14ac:dyDescent="0.25">
      <c r="D27" s="16"/>
      <c r="E27" s="16"/>
      <c r="F27" s="16"/>
      <c r="G27" s="16"/>
      <c r="H27" s="16"/>
      <c r="I27" s="208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16"/>
      <c r="AA27" s="16"/>
      <c r="AB27" s="16"/>
      <c r="AC27" s="16"/>
      <c r="AD27" s="16"/>
      <c r="AE27" s="16"/>
      <c r="AF27" s="16"/>
      <c r="AG27" s="14"/>
      <c r="AH27" s="16"/>
      <c r="AI27" s="19"/>
      <c r="AJ27" s="16"/>
      <c r="AK27" s="16"/>
      <c r="AL27" s="16"/>
      <c r="AM27" s="16"/>
      <c r="AN27" s="16"/>
      <c r="AO27" s="16"/>
      <c r="AP27" s="19"/>
      <c r="AQ27" s="14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</row>
    <row r="28" spans="4:76" x14ac:dyDescent="0.25">
      <c r="D28" s="16"/>
      <c r="E28" s="16"/>
      <c r="F28" s="16"/>
      <c r="G28" s="17"/>
      <c r="H28" s="16"/>
      <c r="I28" s="208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  <c r="U28" s="208"/>
      <c r="V28" s="208"/>
      <c r="W28" s="208"/>
      <c r="X28" s="208"/>
      <c r="Y28" s="208"/>
      <c r="Z28" s="16"/>
      <c r="AA28" s="16"/>
      <c r="AB28" s="16"/>
      <c r="AC28" s="16"/>
      <c r="AD28" s="16"/>
      <c r="AE28" s="16"/>
      <c r="AF28" s="16"/>
      <c r="AG28" s="14"/>
      <c r="AH28" s="16"/>
      <c r="AI28" s="19"/>
      <c r="AJ28" s="16"/>
      <c r="AK28" s="19"/>
      <c r="AL28" s="19"/>
      <c r="AM28" s="16"/>
      <c r="AN28" s="16"/>
      <c r="AO28" s="16"/>
      <c r="AP28" s="19"/>
      <c r="AQ28" s="14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</row>
    <row r="29" spans="4:76" x14ac:dyDescent="0.25"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9"/>
      <c r="AJ29" s="16"/>
      <c r="AK29" s="16"/>
      <c r="AL29" s="16"/>
      <c r="AM29" s="31"/>
      <c r="AN29" s="16"/>
      <c r="AO29" s="16"/>
      <c r="AP29" s="11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</row>
    <row r="30" spans="4:76" x14ac:dyDescent="0.25">
      <c r="AH30" s="14"/>
      <c r="AI30" s="14"/>
      <c r="AK30" s="14"/>
      <c r="AL30" s="14"/>
      <c r="AM30" s="17"/>
      <c r="AP30" s="14"/>
    </row>
    <row r="31" spans="4:76" x14ac:dyDescent="0.25">
      <c r="AI31" s="14"/>
      <c r="BX31" s="189"/>
    </row>
    <row r="32" spans="4:76" x14ac:dyDescent="0.25">
      <c r="AM32" s="30"/>
      <c r="AR32" s="3"/>
    </row>
    <row r="33" spans="42:44" x14ac:dyDescent="0.25">
      <c r="AP33" s="3"/>
      <c r="AQ33" s="11"/>
      <c r="AR33" s="3"/>
    </row>
    <row r="34" spans="42:44" x14ac:dyDescent="0.25">
      <c r="AQ34" s="14"/>
      <c r="AR34" s="11"/>
    </row>
    <row r="35" spans="42:44" x14ac:dyDescent="0.25">
      <c r="AP35" s="14"/>
      <c r="AQ35" s="14"/>
      <c r="AR35" s="14"/>
    </row>
    <row r="36" spans="42:44" x14ac:dyDescent="0.25">
      <c r="AR36" s="14"/>
    </row>
    <row r="37" spans="42:44" x14ac:dyDescent="0.25">
      <c r="AR37" s="14"/>
    </row>
    <row r="38" spans="42:44" x14ac:dyDescent="0.25">
      <c r="AR38" s="14"/>
    </row>
  </sheetData>
  <sheetProtection password="D2B2" sheet="1" objects="1" scenarios="1" selectLockedCells="1"/>
  <mergeCells count="2">
    <mergeCell ref="I27:Y28"/>
    <mergeCell ref="Y4:BV4"/>
  </mergeCells>
  <conditionalFormatting sqref="I14">
    <cfRule type="expression" dxfId="87" priority="6">
      <formula>$I$14="&lt;---- Begin adding your test information here"</formula>
    </cfRule>
  </conditionalFormatting>
  <conditionalFormatting sqref="I16">
    <cfRule type="expression" dxfId="86" priority="5">
      <formula>$I$14="&lt;---- Begin adding your test information here"</formula>
    </cfRule>
  </conditionalFormatting>
  <conditionalFormatting sqref="I18">
    <cfRule type="expression" dxfId="85" priority="4">
      <formula>$I$14="&lt;---- Begin adding your test information here"</formula>
    </cfRule>
  </conditionalFormatting>
  <conditionalFormatting sqref="AD18">
    <cfRule type="expression" dxfId="84" priority="3">
      <formula>$I$14="&lt;---- Begin adding your test information here"</formula>
    </cfRule>
  </conditionalFormatting>
  <conditionalFormatting sqref="AD16">
    <cfRule type="expression" dxfId="83" priority="2">
      <formula>$I$14="&lt;---- Begin adding your test information here"</formula>
    </cfRule>
  </conditionalFormatting>
  <conditionalFormatting sqref="AD14">
    <cfRule type="expression" dxfId="82" priority="1">
      <formula>$I$14="&lt;---- Begin adding your test information here"</formula>
    </cfRule>
  </conditionalFormatting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6"/>
  <sheetViews>
    <sheetView showGridLines="0" showRowColHeaders="0" workbookViewId="0">
      <selection activeCell="C5" sqref="C5"/>
    </sheetView>
  </sheetViews>
  <sheetFormatPr defaultRowHeight="15" x14ac:dyDescent="0.25"/>
  <cols>
    <col min="1" max="2" width="9.140625" style="5"/>
    <col min="3" max="12" width="9.5703125" style="5" bestFit="1" customWidth="1"/>
    <col min="13" max="13" width="9.140625" style="5"/>
  </cols>
  <sheetData>
    <row r="1" spans="1:13" x14ac:dyDescent="0.25">
      <c r="A1" s="9" t="s">
        <v>9</v>
      </c>
      <c r="B1" s="9" t="s">
        <v>10</v>
      </c>
      <c r="C1" s="9" t="s">
        <v>11</v>
      </c>
      <c r="D1" s="9" t="s">
        <v>12</v>
      </c>
      <c r="E1" s="9" t="s">
        <v>13</v>
      </c>
      <c r="F1" s="9" t="s">
        <v>14</v>
      </c>
      <c r="G1" s="9" t="s">
        <v>15</v>
      </c>
      <c r="H1" s="9" t="s">
        <v>16</v>
      </c>
      <c r="I1" s="9" t="s">
        <v>17</v>
      </c>
      <c r="J1" s="9" t="s">
        <v>18</v>
      </c>
      <c r="K1" s="9" t="s">
        <v>19</v>
      </c>
      <c r="L1" s="9" t="s">
        <v>20</v>
      </c>
      <c r="M1" s="9" t="s">
        <v>21</v>
      </c>
    </row>
    <row r="2" spans="1:13" x14ac:dyDescent="0.25">
      <c r="A2" s="9" t="s">
        <v>22</v>
      </c>
      <c r="M2" s="6">
        <v>0</v>
      </c>
    </row>
    <row r="3" spans="1:13" x14ac:dyDescent="0.25">
      <c r="A3" s="10">
        <v>1</v>
      </c>
      <c r="B3" s="7">
        <f t="shared" ref="B3:B12" si="0">M2</f>
        <v>0</v>
      </c>
      <c r="C3" s="183">
        <f t="shared" ref="C3:C12" si="1">B3+(1/11)</f>
        <v>9.0909090909090912E-2</v>
      </c>
      <c r="D3" s="183">
        <f t="shared" ref="D3:L12" si="2">C3+(1/11)</f>
        <v>0.18181818181818182</v>
      </c>
      <c r="E3" s="183">
        <f t="shared" si="2"/>
        <v>0.27272727272727271</v>
      </c>
      <c r="F3" s="183">
        <f t="shared" si="2"/>
        <v>0.36363636363636365</v>
      </c>
      <c r="G3" s="183">
        <f t="shared" si="2"/>
        <v>0.45454545454545459</v>
      </c>
      <c r="H3" s="183">
        <f t="shared" si="2"/>
        <v>0.54545454545454553</v>
      </c>
      <c r="I3" s="183">
        <f t="shared" si="2"/>
        <v>0.63636363636363646</v>
      </c>
      <c r="J3" s="183">
        <f t="shared" si="2"/>
        <v>0.7272727272727274</v>
      </c>
      <c r="K3" s="183">
        <f t="shared" si="2"/>
        <v>0.81818181818181834</v>
      </c>
      <c r="L3" s="183">
        <f t="shared" si="2"/>
        <v>0.90909090909090928</v>
      </c>
      <c r="M3" s="8">
        <v>1</v>
      </c>
    </row>
    <row r="4" spans="1:13" x14ac:dyDescent="0.25">
      <c r="A4" s="10">
        <v>2</v>
      </c>
      <c r="B4" s="7">
        <f t="shared" si="0"/>
        <v>1</v>
      </c>
      <c r="C4" s="183">
        <f t="shared" si="1"/>
        <v>1.0909090909090908</v>
      </c>
      <c r="D4" s="183">
        <f t="shared" si="2"/>
        <v>1.1818181818181817</v>
      </c>
      <c r="E4" s="183">
        <f t="shared" si="2"/>
        <v>1.2727272727272725</v>
      </c>
      <c r="F4" s="183">
        <f t="shared" si="2"/>
        <v>1.3636363636363633</v>
      </c>
      <c r="G4" s="183">
        <f t="shared" si="2"/>
        <v>1.4545454545454541</v>
      </c>
      <c r="H4" s="183">
        <f t="shared" si="2"/>
        <v>1.545454545454545</v>
      </c>
      <c r="I4" s="183">
        <f t="shared" si="2"/>
        <v>1.6363636363636358</v>
      </c>
      <c r="J4" s="183">
        <f t="shared" si="2"/>
        <v>1.7272727272727266</v>
      </c>
      <c r="K4" s="183">
        <f t="shared" si="2"/>
        <v>1.8181818181818175</v>
      </c>
      <c r="L4" s="183">
        <f t="shared" si="2"/>
        <v>1.9090909090909083</v>
      </c>
      <c r="M4" s="8">
        <v>2</v>
      </c>
    </row>
    <row r="5" spans="1:13" x14ac:dyDescent="0.25">
      <c r="A5" s="10">
        <v>3</v>
      </c>
      <c r="B5" s="7">
        <f t="shared" si="0"/>
        <v>2</v>
      </c>
      <c r="C5" s="183">
        <f t="shared" si="1"/>
        <v>2.0909090909090908</v>
      </c>
      <c r="D5" s="183">
        <f t="shared" si="2"/>
        <v>2.1818181818181817</v>
      </c>
      <c r="E5" s="183">
        <f t="shared" si="2"/>
        <v>2.2727272727272725</v>
      </c>
      <c r="F5" s="183">
        <f t="shared" si="2"/>
        <v>2.3636363636363633</v>
      </c>
      <c r="G5" s="183">
        <f t="shared" si="2"/>
        <v>2.4545454545454541</v>
      </c>
      <c r="H5" s="183">
        <f t="shared" si="2"/>
        <v>2.545454545454545</v>
      </c>
      <c r="I5" s="183">
        <f t="shared" si="2"/>
        <v>2.6363636363636358</v>
      </c>
      <c r="J5" s="183">
        <f t="shared" si="2"/>
        <v>2.7272727272727266</v>
      </c>
      <c r="K5" s="183">
        <f t="shared" si="2"/>
        <v>2.8181818181818175</v>
      </c>
      <c r="L5" s="183">
        <f t="shared" si="2"/>
        <v>2.9090909090909083</v>
      </c>
      <c r="M5" s="8">
        <v>3</v>
      </c>
    </row>
    <row r="6" spans="1:13" x14ac:dyDescent="0.25">
      <c r="A6" s="10">
        <v>4</v>
      </c>
      <c r="B6" s="7">
        <f t="shared" si="0"/>
        <v>3</v>
      </c>
      <c r="C6" s="183">
        <f t="shared" si="1"/>
        <v>3.0909090909090908</v>
      </c>
      <c r="D6" s="183">
        <f t="shared" si="2"/>
        <v>3.1818181818181817</v>
      </c>
      <c r="E6" s="183">
        <f t="shared" si="2"/>
        <v>3.2727272727272725</v>
      </c>
      <c r="F6" s="183">
        <f t="shared" si="2"/>
        <v>3.3636363636363633</v>
      </c>
      <c r="G6" s="183">
        <f t="shared" si="2"/>
        <v>3.4545454545454541</v>
      </c>
      <c r="H6" s="183">
        <f t="shared" si="2"/>
        <v>3.545454545454545</v>
      </c>
      <c r="I6" s="183">
        <f t="shared" si="2"/>
        <v>3.6363636363636358</v>
      </c>
      <c r="J6" s="183">
        <f t="shared" si="2"/>
        <v>3.7272727272727266</v>
      </c>
      <c r="K6" s="183">
        <f t="shared" si="2"/>
        <v>3.8181818181818175</v>
      </c>
      <c r="L6" s="183">
        <f t="shared" si="2"/>
        <v>3.9090909090909083</v>
      </c>
      <c r="M6" s="8">
        <v>4</v>
      </c>
    </row>
    <row r="7" spans="1:13" x14ac:dyDescent="0.25">
      <c r="A7" s="10">
        <v>5</v>
      </c>
      <c r="B7" s="7">
        <f t="shared" si="0"/>
        <v>4</v>
      </c>
      <c r="C7" s="183">
        <f t="shared" si="1"/>
        <v>4.0909090909090908</v>
      </c>
      <c r="D7" s="183">
        <f t="shared" si="2"/>
        <v>4.1818181818181817</v>
      </c>
      <c r="E7" s="183">
        <f t="shared" si="2"/>
        <v>4.2727272727272725</v>
      </c>
      <c r="F7" s="183">
        <f t="shared" si="2"/>
        <v>4.3636363636363633</v>
      </c>
      <c r="G7" s="183">
        <f t="shared" si="2"/>
        <v>4.4545454545454541</v>
      </c>
      <c r="H7" s="183">
        <f t="shared" si="2"/>
        <v>4.545454545454545</v>
      </c>
      <c r="I7" s="183">
        <f t="shared" si="2"/>
        <v>4.6363636363636358</v>
      </c>
      <c r="J7" s="183">
        <f t="shared" si="2"/>
        <v>4.7272727272727266</v>
      </c>
      <c r="K7" s="183">
        <f t="shared" si="2"/>
        <v>4.8181818181818175</v>
      </c>
      <c r="L7" s="183">
        <f t="shared" si="2"/>
        <v>4.9090909090909083</v>
      </c>
      <c r="M7" s="8">
        <v>5</v>
      </c>
    </row>
    <row r="8" spans="1:13" x14ac:dyDescent="0.25">
      <c r="A8" s="10">
        <v>6</v>
      </c>
      <c r="B8" s="7">
        <f t="shared" si="0"/>
        <v>5</v>
      </c>
      <c r="C8" s="183">
        <f t="shared" si="1"/>
        <v>5.0909090909090908</v>
      </c>
      <c r="D8" s="183">
        <f t="shared" si="2"/>
        <v>5.1818181818181817</v>
      </c>
      <c r="E8" s="183">
        <f t="shared" si="2"/>
        <v>5.2727272727272725</v>
      </c>
      <c r="F8" s="183">
        <f t="shared" si="2"/>
        <v>5.3636363636363633</v>
      </c>
      <c r="G8" s="183">
        <f t="shared" si="2"/>
        <v>5.4545454545454541</v>
      </c>
      <c r="H8" s="183">
        <f t="shared" si="2"/>
        <v>5.545454545454545</v>
      </c>
      <c r="I8" s="183">
        <f t="shared" si="2"/>
        <v>5.6363636363636358</v>
      </c>
      <c r="J8" s="183">
        <f t="shared" si="2"/>
        <v>5.7272727272727266</v>
      </c>
      <c r="K8" s="183">
        <f t="shared" si="2"/>
        <v>5.8181818181818175</v>
      </c>
      <c r="L8" s="183">
        <f t="shared" si="2"/>
        <v>5.9090909090909083</v>
      </c>
      <c r="M8" s="8">
        <v>6</v>
      </c>
    </row>
    <row r="9" spans="1:13" x14ac:dyDescent="0.25">
      <c r="A9" s="10">
        <v>7</v>
      </c>
      <c r="B9" s="7">
        <f t="shared" si="0"/>
        <v>6</v>
      </c>
      <c r="C9" s="183">
        <f t="shared" si="1"/>
        <v>6.0909090909090908</v>
      </c>
      <c r="D9" s="183">
        <f t="shared" si="2"/>
        <v>6.1818181818181817</v>
      </c>
      <c r="E9" s="183">
        <f t="shared" si="2"/>
        <v>6.2727272727272725</v>
      </c>
      <c r="F9" s="183">
        <f t="shared" si="2"/>
        <v>6.3636363636363633</v>
      </c>
      <c r="G9" s="183">
        <f t="shared" si="2"/>
        <v>6.4545454545454541</v>
      </c>
      <c r="H9" s="183">
        <f t="shared" si="2"/>
        <v>6.545454545454545</v>
      </c>
      <c r="I9" s="183">
        <f t="shared" si="2"/>
        <v>6.6363636363636358</v>
      </c>
      <c r="J9" s="183">
        <f t="shared" si="2"/>
        <v>6.7272727272727266</v>
      </c>
      <c r="K9" s="183">
        <f t="shared" si="2"/>
        <v>6.8181818181818175</v>
      </c>
      <c r="L9" s="183">
        <f t="shared" si="2"/>
        <v>6.9090909090909083</v>
      </c>
      <c r="M9" s="8">
        <v>7</v>
      </c>
    </row>
    <row r="10" spans="1:13" x14ac:dyDescent="0.25">
      <c r="A10" s="10">
        <v>8</v>
      </c>
      <c r="B10" s="7">
        <f t="shared" si="0"/>
        <v>7</v>
      </c>
      <c r="C10" s="183">
        <f t="shared" si="1"/>
        <v>7.0909090909090908</v>
      </c>
      <c r="D10" s="183">
        <f t="shared" si="2"/>
        <v>7.1818181818181817</v>
      </c>
      <c r="E10" s="183">
        <f t="shared" si="2"/>
        <v>7.2727272727272725</v>
      </c>
      <c r="F10" s="183">
        <f t="shared" si="2"/>
        <v>7.3636363636363633</v>
      </c>
      <c r="G10" s="183">
        <f t="shared" si="2"/>
        <v>7.4545454545454541</v>
      </c>
      <c r="H10" s="183">
        <f t="shared" si="2"/>
        <v>7.545454545454545</v>
      </c>
      <c r="I10" s="183">
        <f t="shared" si="2"/>
        <v>7.6363636363636358</v>
      </c>
      <c r="J10" s="183">
        <f t="shared" si="2"/>
        <v>7.7272727272727266</v>
      </c>
      <c r="K10" s="183">
        <f t="shared" si="2"/>
        <v>7.8181818181818175</v>
      </c>
      <c r="L10" s="183">
        <f t="shared" si="2"/>
        <v>7.9090909090909083</v>
      </c>
      <c r="M10" s="8">
        <v>8</v>
      </c>
    </row>
    <row r="11" spans="1:13" x14ac:dyDescent="0.25">
      <c r="A11" s="10">
        <v>9</v>
      </c>
      <c r="B11" s="7">
        <f t="shared" si="0"/>
        <v>8</v>
      </c>
      <c r="C11" s="183">
        <f t="shared" si="1"/>
        <v>8.0909090909090917</v>
      </c>
      <c r="D11" s="183">
        <f t="shared" si="2"/>
        <v>8.1818181818181834</v>
      </c>
      <c r="E11" s="183">
        <f t="shared" si="2"/>
        <v>8.2727272727272751</v>
      </c>
      <c r="F11" s="183">
        <f t="shared" si="2"/>
        <v>8.3636363636363669</v>
      </c>
      <c r="G11" s="183">
        <f t="shared" si="2"/>
        <v>8.4545454545454586</v>
      </c>
      <c r="H11" s="183">
        <f t="shared" si="2"/>
        <v>8.5454545454545503</v>
      </c>
      <c r="I11" s="183">
        <f t="shared" si="2"/>
        <v>8.636363636363642</v>
      </c>
      <c r="J11" s="183">
        <f t="shared" si="2"/>
        <v>8.7272727272727337</v>
      </c>
      <c r="K11" s="183">
        <f t="shared" si="2"/>
        <v>8.8181818181818254</v>
      </c>
      <c r="L11" s="183">
        <f t="shared" si="2"/>
        <v>8.9090909090909172</v>
      </c>
      <c r="M11" s="8">
        <v>9</v>
      </c>
    </row>
    <row r="12" spans="1:13" x14ac:dyDescent="0.25">
      <c r="A12" s="10">
        <v>10</v>
      </c>
      <c r="B12" s="7">
        <f t="shared" si="0"/>
        <v>9</v>
      </c>
      <c r="C12" s="183">
        <f t="shared" si="1"/>
        <v>9.0909090909090917</v>
      </c>
      <c r="D12" s="183">
        <f t="shared" si="2"/>
        <v>9.1818181818181834</v>
      </c>
      <c r="E12" s="183">
        <f t="shared" si="2"/>
        <v>9.2727272727272751</v>
      </c>
      <c r="F12" s="183">
        <f t="shared" si="2"/>
        <v>9.3636363636363669</v>
      </c>
      <c r="G12" s="183">
        <f t="shared" si="2"/>
        <v>9.4545454545454586</v>
      </c>
      <c r="H12" s="183">
        <f t="shared" si="2"/>
        <v>9.5454545454545503</v>
      </c>
      <c r="I12" s="183">
        <f t="shared" si="2"/>
        <v>9.636363636363642</v>
      </c>
      <c r="J12" s="183">
        <f t="shared" si="2"/>
        <v>9.7272727272727337</v>
      </c>
      <c r="K12" s="183">
        <f t="shared" si="2"/>
        <v>9.8181818181818254</v>
      </c>
      <c r="L12" s="183">
        <f t="shared" si="2"/>
        <v>9.9090909090909172</v>
      </c>
      <c r="M12" s="8">
        <v>10</v>
      </c>
    </row>
    <row r="14" spans="1:13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13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13" x14ac:dyDescent="0.25">
      <c r="A16" s="1"/>
      <c r="B16" s="1"/>
      <c r="C16" s="1"/>
      <c r="D16" s="1"/>
      <c r="E16" s="1"/>
      <c r="F16" s="1"/>
      <c r="G16" s="1"/>
      <c r="H16" s="1"/>
      <c r="I16" s="1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G24"/>
  <sheetViews>
    <sheetView showGridLines="0" showRowColHeaders="0" topLeftCell="AA1" workbookViewId="0">
      <selection activeCell="BY16" sqref="BY16"/>
    </sheetView>
  </sheetViews>
  <sheetFormatPr defaultRowHeight="15" x14ac:dyDescent="0.25"/>
  <cols>
    <col min="1" max="26" width="2.85546875" style="24" hidden="1" customWidth="1"/>
    <col min="27" max="122" width="2.85546875" style="24" customWidth="1"/>
    <col min="123" max="16384" width="9.140625" style="24"/>
  </cols>
  <sheetData>
    <row r="1" spans="27:59" x14ac:dyDescent="0.25">
      <c r="AA1" s="138"/>
      <c r="AB1" s="138"/>
      <c r="AC1" s="138"/>
      <c r="AD1" s="138"/>
      <c r="AE1" s="158" t="e">
        <f>"- "&amp;Home!#REF!</f>
        <v>#REF!</v>
      </c>
      <c r="AF1" s="138"/>
      <c r="AG1" s="138"/>
    </row>
    <row r="2" spans="27:59" x14ac:dyDescent="0.25">
      <c r="AA2" s="138"/>
      <c r="AB2" s="141"/>
      <c r="AC2" s="138"/>
      <c r="AD2" s="138"/>
      <c r="AE2" s="138"/>
      <c r="AF2" s="138"/>
      <c r="AG2" s="138"/>
    </row>
    <row r="3" spans="27:59" x14ac:dyDescent="0.25">
      <c r="AA3" s="144"/>
      <c r="AB3" s="144"/>
      <c r="AG3" s="24" t="s">
        <v>95</v>
      </c>
      <c r="AZ3" s="289" t="s">
        <v>96</v>
      </c>
      <c r="BA3" s="289"/>
      <c r="BB3" s="289"/>
      <c r="BC3" s="289"/>
      <c r="BD3" s="289"/>
      <c r="BE3" s="289"/>
      <c r="BF3" s="289"/>
      <c r="BG3" s="289"/>
    </row>
    <row r="4" spans="27:59" x14ac:dyDescent="0.25">
      <c r="AA4" s="144"/>
      <c r="AB4" s="147"/>
    </row>
    <row r="5" spans="27:59" x14ac:dyDescent="0.25">
      <c r="AA5" s="144"/>
      <c r="AB5" s="144"/>
      <c r="AG5" s="163" t="s">
        <v>93</v>
      </c>
    </row>
    <row r="6" spans="27:59" x14ac:dyDescent="0.25">
      <c r="AB6" s="23"/>
      <c r="AG6" s="26" t="s">
        <v>102</v>
      </c>
    </row>
    <row r="7" spans="27:59" x14ac:dyDescent="0.25">
      <c r="AB7" s="23"/>
    </row>
    <row r="8" spans="27:59" x14ac:dyDescent="0.25">
      <c r="AA8" s="144"/>
      <c r="AB8" s="23"/>
      <c r="AG8" s="162" t="s">
        <v>94</v>
      </c>
      <c r="AH8" s="162"/>
      <c r="AI8" s="162"/>
      <c r="AJ8" s="162"/>
      <c r="AK8" s="162"/>
    </row>
    <row r="9" spans="27:59" ht="15.75" thickBot="1" x14ac:dyDescent="0.3">
      <c r="AA9" s="144"/>
      <c r="AB9" s="159"/>
    </row>
    <row r="10" spans="27:59" ht="15.75" thickBot="1" x14ac:dyDescent="0.3">
      <c r="AA10" s="144"/>
      <c r="AB10" s="150"/>
    </row>
    <row r="11" spans="27:59" x14ac:dyDescent="0.25">
      <c r="AA11" s="144"/>
    </row>
    <row r="12" spans="27:59" x14ac:dyDescent="0.25">
      <c r="AA12" s="144"/>
    </row>
    <row r="13" spans="27:59" x14ac:dyDescent="0.25">
      <c r="AA13" s="144"/>
    </row>
    <row r="14" spans="27:59" x14ac:dyDescent="0.25">
      <c r="AA14" s="144"/>
    </row>
    <row r="15" spans="27:59" x14ac:dyDescent="0.25">
      <c r="AA15" s="144"/>
      <c r="AB15" s="159"/>
    </row>
    <row r="16" spans="27:59" x14ac:dyDescent="0.25">
      <c r="AA16" s="144"/>
      <c r="AB16" s="159"/>
    </row>
    <row r="17" spans="27:33" x14ac:dyDescent="0.25">
      <c r="AA17" s="144"/>
      <c r="AB17" s="159"/>
      <c r="AD17" s="160"/>
      <c r="AG17" s="162" t="s">
        <v>103</v>
      </c>
    </row>
    <row r="18" spans="27:33" x14ac:dyDescent="0.25">
      <c r="AA18" s="144"/>
      <c r="AB18" s="165"/>
      <c r="AD18" s="160"/>
      <c r="AG18" s="26" t="s">
        <v>104</v>
      </c>
    </row>
    <row r="19" spans="27:33" x14ac:dyDescent="0.25">
      <c r="AA19" s="161"/>
      <c r="AC19" s="160"/>
    </row>
    <row r="20" spans="27:33" x14ac:dyDescent="0.25">
      <c r="AA20" s="161"/>
      <c r="AC20" s="160"/>
      <c r="AG20" s="162" t="s">
        <v>97</v>
      </c>
    </row>
    <row r="21" spans="27:33" x14ac:dyDescent="0.25">
      <c r="AG21" s="26" t="s">
        <v>100</v>
      </c>
    </row>
    <row r="22" spans="27:33" x14ac:dyDescent="0.25">
      <c r="AG22" s="164" t="s">
        <v>101</v>
      </c>
    </row>
    <row r="23" spans="27:33" x14ac:dyDescent="0.25">
      <c r="AG23" s="26" t="s">
        <v>98</v>
      </c>
    </row>
    <row r="24" spans="27:33" x14ac:dyDescent="0.25">
      <c r="AG24" s="26" t="s">
        <v>99</v>
      </c>
    </row>
  </sheetData>
  <sheetProtection selectLockedCells="1"/>
  <mergeCells count="1">
    <mergeCell ref="AZ3:BG3"/>
  </mergeCells>
  <hyperlinks>
    <hyperlink ref="AZ3" r:id="rId1"/>
  </hyperlinks>
  <pageMargins left="0.7" right="0.7" top="0.75" bottom="0.75" header="0.3" footer="0.3"/>
  <pageSetup paperSize="9" orientation="portrait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Z32"/>
  <sheetViews>
    <sheetView showGridLines="0" showRowColHeaders="0" tabSelected="1" topLeftCell="AA1" zoomScaleNormal="100" workbookViewId="0">
      <selection activeCell="AI5" sqref="AI5:AJ5"/>
    </sheetView>
  </sheetViews>
  <sheetFormatPr defaultRowHeight="15" x14ac:dyDescent="0.25"/>
  <cols>
    <col min="1" max="2" width="2.85546875" style="138" hidden="1" customWidth="1"/>
    <col min="3" max="3" width="7.140625" style="138" hidden="1" customWidth="1"/>
    <col min="4" max="4" width="9.7109375" style="138" hidden="1" customWidth="1"/>
    <col min="5" max="7" width="7.140625" style="138" hidden="1" customWidth="1"/>
    <col min="8" max="10" width="8.5703125" style="138" hidden="1" customWidth="1"/>
    <col min="11" max="26" width="2.85546875" style="138" hidden="1" customWidth="1"/>
    <col min="27" max="94" width="2.85546875" style="138" customWidth="1"/>
    <col min="95" max="16384" width="9.140625" style="138"/>
  </cols>
  <sheetData>
    <row r="1" spans="1:78" x14ac:dyDescent="0.25">
      <c r="A1" s="138" t="s">
        <v>0</v>
      </c>
      <c r="D1" s="139" t="str">
        <f>IF(SUM($Z:$Z)&lt;1,"",IF(ISERROR(VLOOKUP(SMALL($Z:$Z,ROW($A1)),$Z$9:$BH$51,11,FALSE)),"",VLOOKUP(SMALL($Z:$Z,ROW($A1)),$Z$9:$BH$49,11,FALSE)))</f>
        <v/>
      </c>
      <c r="AE1" s="140" t="str">
        <f>"- Personal Details"</f>
        <v>- Personal Details</v>
      </c>
    </row>
    <row r="2" spans="1:78" ht="18" x14ac:dyDescent="0.45">
      <c r="A2" s="138">
        <v>1</v>
      </c>
      <c r="D2" s="139" t="str">
        <f>IF(SUM($Z:$Z)&lt;1,"",IF(ISERROR(VLOOKUP(SMALL($Z:$Z,ROW($A2)),$Z$9:$BH$51,11,FALSE)),"",VLOOKUP(SMALL($Z:$Z,ROW($A2)),$Z$9:$BH$49,11,FALSE)))</f>
        <v/>
      </c>
      <c r="AB2" s="141"/>
      <c r="AI2" s="142" t="str">
        <f>IF(AI3="","Start by entering your name","")</f>
        <v>Start by entering your name</v>
      </c>
      <c r="AJ2" s="143"/>
      <c r="AZ2" s="142" t="str">
        <f>IF(OR(BM9&lt;&gt;"",BM11&lt;&gt;"",BM13&lt;&gt;"",BM15&lt;&gt;""),"Add your email if you would like a copy of the report sent to you as well","")</f>
        <v/>
      </c>
      <c r="BB2" s="143"/>
    </row>
    <row r="3" spans="1:78" x14ac:dyDescent="0.25">
      <c r="A3" s="138">
        <v>2</v>
      </c>
      <c r="D3" s="139" t="str">
        <f>IF(SUM($Z:$Z)&lt;1,"",IF(ISERROR(VLOOKUP(SMALL($Z:$Z,ROW($A3)),$Z$9:$BH$51,11,FALSE)),"",VLOOKUP(SMALL($Z:$Z,ROW($A3)),$Z$9:$BH$49,11,FALSE)))</f>
        <v/>
      </c>
      <c r="AA3" s="144"/>
      <c r="AB3" s="144"/>
      <c r="AH3" s="145" t="s">
        <v>50</v>
      </c>
      <c r="AI3" s="210"/>
      <c r="AJ3" s="211"/>
      <c r="AK3" s="211"/>
      <c r="AL3" s="211"/>
      <c r="AM3" s="211"/>
      <c r="AN3" s="211"/>
      <c r="AO3" s="211"/>
      <c r="AP3" s="211"/>
      <c r="AQ3" s="211"/>
      <c r="AR3" s="211"/>
      <c r="AS3" s="211"/>
      <c r="AT3" s="211"/>
      <c r="AU3" s="212"/>
      <c r="AY3" s="145" t="s">
        <v>51</v>
      </c>
      <c r="AZ3" s="218"/>
      <c r="BA3" s="211"/>
      <c r="BB3" s="211"/>
      <c r="BC3" s="211"/>
      <c r="BD3" s="211"/>
      <c r="BE3" s="211"/>
      <c r="BF3" s="211"/>
      <c r="BG3" s="211"/>
      <c r="BH3" s="211"/>
      <c r="BI3" s="211"/>
      <c r="BJ3" s="211"/>
      <c r="BK3" s="211"/>
      <c r="BL3" s="212"/>
      <c r="BM3" s="146"/>
      <c r="BN3" s="146"/>
      <c r="BO3" s="146"/>
      <c r="BP3" s="146"/>
      <c r="BQ3" s="146"/>
      <c r="BR3" s="146"/>
    </row>
    <row r="4" spans="1:78" ht="17.25" x14ac:dyDescent="0.25">
      <c r="A4" s="138">
        <v>3</v>
      </c>
      <c r="D4" s="139" t="str">
        <f>IF(SUM($Z:$Z)&lt;1,"",IF(ISERROR(VLOOKUP(SMALL($Z:$Z,ROW($A4)),$Z$9:$BH$51,11,FALSE)),"",VLOOKUP(SMALL($Z:$Z,ROW($A4)),$Z$9:$BH$49,11,FALSE)))</f>
        <v/>
      </c>
      <c r="AA4" s="144"/>
      <c r="AB4" s="147"/>
      <c r="AC4" s="180" t="str">
        <f>IF(AND(AI3&lt;&gt;"",AI5&lt;&gt;"",OR(AI9&lt;&gt;"",AI11&lt;&gt;"",AI13&lt;&gt;"",AI15&lt;&gt;"")),"&lt;-- Next","")</f>
        <v/>
      </c>
      <c r="AH4" s="145"/>
      <c r="AZ4" s="148" t="s">
        <v>48</v>
      </c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</row>
    <row r="5" spans="1:78" ht="18" thickBot="1" x14ac:dyDescent="0.3">
      <c r="A5" s="138">
        <v>4</v>
      </c>
      <c r="D5" s="139" t="str">
        <f>IF(SUM($Z:$Z)&lt;1,"",IF(ISERROR(VLOOKUP(SMALL($Z:$Z,ROW($A5)),$Z$9:$BH$51,11,FALSE)),"",VLOOKUP(SMALL($Z:$Z,ROW($A5)),$Z$9:$BH$49,11,FALSE)))</f>
        <v/>
      </c>
      <c r="AA5" s="144"/>
      <c r="AB5" s="144"/>
      <c r="AH5" s="145" t="str">
        <f>IF(AI3="","","My Year Level")</f>
        <v/>
      </c>
      <c r="AI5" s="213"/>
      <c r="AJ5" s="214"/>
      <c r="AK5" s="179" t="str">
        <f>IF(AND(AI3&lt;&gt;"",AI5=""),"&lt;-- Next","")</f>
        <v/>
      </c>
      <c r="AN5" s="146"/>
      <c r="AO5" s="146"/>
      <c r="AP5" s="146"/>
      <c r="AQ5" s="146"/>
      <c r="AR5" s="146"/>
      <c r="AS5" s="146"/>
      <c r="AT5" s="146"/>
      <c r="AU5" s="146"/>
      <c r="BE5" s="47"/>
      <c r="BF5" s="146"/>
      <c r="BG5" s="146"/>
      <c r="BH5" s="146"/>
      <c r="BI5" s="146"/>
      <c r="BJ5" s="146"/>
      <c r="BK5" s="146"/>
      <c r="BL5" s="146"/>
      <c r="BM5" s="146"/>
      <c r="BN5" s="146"/>
      <c r="BO5" s="146"/>
      <c r="BP5" s="146"/>
      <c r="BQ5" s="146"/>
      <c r="BR5" s="146"/>
    </row>
    <row r="6" spans="1:78" ht="15.75" thickBot="1" x14ac:dyDescent="0.3">
      <c r="A6" s="138">
        <v>5</v>
      </c>
      <c r="D6" s="149" t="str">
        <f>IF(SUM($Z:$Z)&lt;1,"",IF(ISERROR(VLOOKUP(SMALL($Z:$Z,ROW($A6)),$Z$11:$BH$51,11,FALSE)),"",VLOOKUP(SMALL($Z:$Z,ROW($A6)),$Z$11:$BH$51,11,FALSE)))</f>
        <v/>
      </c>
      <c r="AA6" s="24"/>
      <c r="AB6" s="178"/>
    </row>
    <row r="7" spans="1:78" s="28" customFormat="1" ht="18.75" x14ac:dyDescent="0.25">
      <c r="A7" s="28">
        <v>6</v>
      </c>
      <c r="C7" s="41"/>
      <c r="D7" s="149" t="str">
        <f>IF(SUM($Z:$Z)&lt;1,"",IF(ISERROR(VLOOKUP(SMALL($Z:$Z,ROW($A7)),$Z$11:$BH$51,11,FALSE)),"",VLOOKUP(SMALL($Z:$Z,ROW($A7)),$Z$11:$BH$51,11,FALSE)))</f>
        <v/>
      </c>
      <c r="E7" s="41"/>
      <c r="F7" s="41"/>
      <c r="AA7" s="24"/>
      <c r="AB7" s="23"/>
      <c r="AD7" s="192"/>
      <c r="AN7" s="138"/>
      <c r="AP7" s="151"/>
      <c r="AQ7" s="152"/>
      <c r="AR7" s="152"/>
      <c r="AS7" s="152"/>
      <c r="AT7" s="152"/>
      <c r="AU7" s="152"/>
    </row>
    <row r="8" spans="1:78" s="28" customFormat="1" ht="18" x14ac:dyDescent="0.45">
      <c r="A8" s="28">
        <v>7</v>
      </c>
      <c r="C8" s="41"/>
      <c r="D8" s="149" t="str">
        <f>IF(SUM($Z:$Z)&lt;1,"",IF(ISERROR(VLOOKUP(SMALL($Z:$Z,ROW($A8)),$Z$11:$BH$51,11,FALSE)),"",VLOOKUP(SMALL($Z:$Z,ROW($A8)),$Z$11:$BH$51,11,FALSE)))</f>
        <v/>
      </c>
      <c r="E8" s="41"/>
      <c r="F8" s="41"/>
      <c r="AA8" s="144"/>
      <c r="AB8" s="159"/>
      <c r="AH8" s="138"/>
      <c r="AI8" s="84" t="str">
        <f>IF(OR(AI3="",AI5=""),"",IF(COUNTA(AI9:AI15)&gt;0,"","Place an 'x' in box of the subjects you would like to track."))</f>
        <v/>
      </c>
      <c r="AJ8" s="138"/>
      <c r="AK8" s="138"/>
      <c r="AL8" s="138"/>
      <c r="AM8" s="138"/>
      <c r="AN8" s="153"/>
      <c r="AO8" s="154"/>
      <c r="AP8" s="154"/>
      <c r="AQ8" s="155"/>
      <c r="AR8" s="154"/>
      <c r="AS8" s="154"/>
      <c r="AT8" s="154"/>
    </row>
    <row r="9" spans="1:78" s="28" customFormat="1" ht="17.25" x14ac:dyDescent="0.25">
      <c r="A9" s="28">
        <v>8</v>
      </c>
      <c r="C9" s="41"/>
      <c r="D9" s="149" t="str">
        <f>IF(SUM($Z:$Z)&lt;1,"",IF(ISERROR(VLOOKUP(SMALL($Z:$Z,ROW($A9)),$Z$11:$BH$51,11,FALSE)),"",VLOOKUP(SMALL($Z:$Z,ROW($A9)),$Z$11:$BH$51,11,FALSE)))</f>
        <v/>
      </c>
      <c r="E9" s="41"/>
      <c r="F9" s="41"/>
      <c r="Z9" s="28" t="str">
        <f>IF(AI9&lt;&gt;"",ROW(),"")</f>
        <v/>
      </c>
      <c r="AA9" s="144"/>
      <c r="AB9" s="159"/>
      <c r="AG9" s="181" t="str">
        <f>IF(AND(AI3&lt;&gt;"",AI5&lt;&gt;"",AI9="",AI11="",AI13="",AI15=""),"Next --&gt;","")</f>
        <v/>
      </c>
      <c r="AI9" s="34"/>
      <c r="AJ9" s="28" t="str">
        <f>IF(OR($AI$5="",$AI$3=""),"","English")</f>
        <v/>
      </c>
      <c r="AU9" s="145" t="str">
        <f>IF(AI9="","","My teachers name:")</f>
        <v/>
      </c>
      <c r="AV9" s="215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7"/>
      <c r="BL9" s="145" t="str">
        <f>IF(AI9="","","email:")</f>
        <v/>
      </c>
      <c r="BM9" s="218"/>
      <c r="BN9" s="211"/>
      <c r="BO9" s="211"/>
      <c r="BP9" s="211"/>
      <c r="BQ9" s="211"/>
      <c r="BR9" s="211"/>
      <c r="BS9" s="211"/>
      <c r="BT9" s="211"/>
      <c r="BU9" s="211"/>
      <c r="BV9" s="211"/>
      <c r="BW9" s="211"/>
      <c r="BX9" s="211"/>
      <c r="BY9" s="212"/>
    </row>
    <row r="10" spans="1:78" s="28" customFormat="1" x14ac:dyDescent="0.25">
      <c r="A10" s="28">
        <v>9</v>
      </c>
      <c r="C10" s="41"/>
      <c r="D10" s="156" t="str">
        <f>IF(SUM($Z:$Z)&lt;1,"",IF(ISERROR(VLOOKUP(SMALL($Z:$Z,ROW($A10)),$Z$11:$BH$51,11,FALSE)),"",VLOOKUP(SMALL($Z:$Z,ROW($A10)),$Z$11:$BH$51,11,FALSE)))</f>
        <v/>
      </c>
      <c r="E10" s="41"/>
      <c r="F10" s="41"/>
      <c r="H10" s="44"/>
      <c r="I10" s="44"/>
      <c r="J10" s="44"/>
      <c r="AA10" s="144"/>
      <c r="AB10" s="24"/>
      <c r="AV10" s="186" t="str">
        <f>IF(AU9="","","(optional)")</f>
        <v/>
      </c>
      <c r="AW10" s="187"/>
      <c r="AX10" s="187"/>
      <c r="AY10" s="187"/>
      <c r="AZ10" s="187"/>
      <c r="BA10" s="187"/>
      <c r="BB10" s="187"/>
      <c r="BC10" s="187"/>
      <c r="BD10" s="187"/>
      <c r="BE10" s="187"/>
      <c r="BF10" s="187"/>
      <c r="BG10" s="187"/>
      <c r="BH10" s="187"/>
      <c r="BM10" s="148" t="str">
        <f>IF(BL9="","","(optional)")</f>
        <v/>
      </c>
    </row>
    <row r="11" spans="1:78" s="28" customFormat="1" x14ac:dyDescent="0.25">
      <c r="A11" s="28">
        <v>10</v>
      </c>
      <c r="C11" s="41"/>
      <c r="D11" s="138"/>
      <c r="E11" s="41"/>
      <c r="F11" s="41"/>
      <c r="H11" s="45"/>
      <c r="I11" s="45"/>
      <c r="J11" s="45"/>
      <c r="Z11" s="28" t="str">
        <f>IF(AI11&lt;&gt;"",ROW(),"")</f>
        <v/>
      </c>
      <c r="AA11" s="144"/>
      <c r="AB11" s="24"/>
      <c r="AI11" s="34"/>
      <c r="AJ11" s="28" t="str">
        <f>IF(OR($AI$5="",$AI$3=""),"","Mathematics")</f>
        <v/>
      </c>
      <c r="AU11" s="145" t="str">
        <f>IF(AI11="","","My teachers name:")</f>
        <v/>
      </c>
      <c r="AV11" s="210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2"/>
      <c r="BL11" s="145" t="str">
        <f>IF(AI11="","","email:")</f>
        <v/>
      </c>
      <c r="BM11" s="218"/>
      <c r="BN11" s="211"/>
      <c r="BO11" s="211"/>
      <c r="BP11" s="211"/>
      <c r="BQ11" s="211"/>
      <c r="BR11" s="211"/>
      <c r="BS11" s="211"/>
      <c r="BT11" s="211"/>
      <c r="BU11" s="211"/>
      <c r="BV11" s="211"/>
      <c r="BW11" s="211"/>
      <c r="BX11" s="211"/>
      <c r="BY11" s="212"/>
    </row>
    <row r="12" spans="1:78" s="28" customFormat="1" x14ac:dyDescent="0.25">
      <c r="H12" s="46"/>
      <c r="I12" s="46"/>
      <c r="Z12" s="28" t="str">
        <f t="shared" ref="Z12:Z20" si="0">IF(AI12&lt;&gt;"",ROW(),"")</f>
        <v/>
      </c>
      <c r="AA12" s="144"/>
      <c r="AG12" s="138"/>
      <c r="AL12" s="42"/>
      <c r="AM12" s="42"/>
      <c r="AV12" s="148" t="str">
        <f>IF(AU11="","","(optional)")</f>
        <v/>
      </c>
      <c r="BE12" s="42"/>
      <c r="BF12" s="42"/>
      <c r="BM12" s="148" t="str">
        <f>IF(BL11="","","(optional)")</f>
        <v/>
      </c>
      <c r="BP12" s="47"/>
      <c r="BQ12" s="48"/>
      <c r="BR12" s="48"/>
    </row>
    <row r="13" spans="1:78" s="28" customFormat="1" x14ac:dyDescent="0.25">
      <c r="H13" s="46"/>
      <c r="I13" s="46"/>
      <c r="Z13" s="28" t="str">
        <f t="shared" si="0"/>
        <v/>
      </c>
      <c r="AA13" s="144"/>
      <c r="AB13" s="23"/>
      <c r="AF13" s="43"/>
      <c r="AI13" s="34"/>
      <c r="AJ13" s="28" t="str">
        <f>IF(OR($AI$5="",$AI$3=""),"","Physical Education")</f>
        <v/>
      </c>
      <c r="AU13" s="145" t="str">
        <f>IF(AI13="","","My teachers name:")</f>
        <v/>
      </c>
      <c r="AV13" s="210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2"/>
      <c r="BL13" s="145" t="str">
        <f>IF(AI13="","","email:")</f>
        <v/>
      </c>
      <c r="BM13" s="218"/>
      <c r="BN13" s="211"/>
      <c r="BO13" s="211"/>
      <c r="BP13" s="211"/>
      <c r="BQ13" s="211"/>
      <c r="BR13" s="211"/>
      <c r="BS13" s="211"/>
      <c r="BT13" s="211"/>
      <c r="BU13" s="211"/>
      <c r="BV13" s="211"/>
      <c r="BW13" s="211"/>
      <c r="BX13" s="211"/>
      <c r="BY13" s="212"/>
    </row>
    <row r="14" spans="1:78" s="28" customFormat="1" ht="15" customHeight="1" x14ac:dyDescent="0.25">
      <c r="H14" s="46"/>
      <c r="I14" s="46"/>
      <c r="J14" s="46"/>
      <c r="Z14" s="28" t="str">
        <f t="shared" si="0"/>
        <v/>
      </c>
      <c r="AA14" s="144"/>
      <c r="AB14" s="23"/>
      <c r="AF14" s="43"/>
      <c r="AL14" s="42"/>
      <c r="AM14" s="42"/>
      <c r="AV14" s="148" t="str">
        <f>IF(AU13="","","(optional)")</f>
        <v/>
      </c>
      <c r="BE14" s="42"/>
      <c r="BF14" s="42"/>
      <c r="BM14" s="148" t="str">
        <f>IF(BL13="","","(optional)")</f>
        <v/>
      </c>
      <c r="BP14" s="47"/>
      <c r="BQ14" s="48"/>
      <c r="BR14" s="48"/>
    </row>
    <row r="15" spans="1:78" s="28" customFormat="1" x14ac:dyDescent="0.25">
      <c r="H15" s="46"/>
      <c r="I15" s="46"/>
      <c r="J15" s="46"/>
      <c r="Z15" s="28" t="str">
        <f>IF(AND(AI15&lt;&gt;"",AJ17=""),ROW(),"")</f>
        <v/>
      </c>
      <c r="AA15" s="144"/>
      <c r="AB15" s="23"/>
      <c r="AF15" s="43"/>
      <c r="AG15" s="43"/>
      <c r="AI15" s="34"/>
      <c r="AJ15" s="28" t="str">
        <f>IF(OR($AI$5="",$AI$3=""),"","Other")</f>
        <v/>
      </c>
      <c r="AU15" s="145" t="str">
        <f>IF(AI15="","","My teachers name:")</f>
        <v/>
      </c>
      <c r="AV15" s="210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2"/>
      <c r="BL15" s="145" t="str">
        <f>IF(AI15="","","email:")</f>
        <v/>
      </c>
      <c r="BM15" s="218"/>
      <c r="BN15" s="211"/>
      <c r="BO15" s="211"/>
      <c r="BP15" s="211"/>
      <c r="BQ15" s="211"/>
      <c r="BR15" s="211"/>
      <c r="BS15" s="211"/>
      <c r="BT15" s="211"/>
      <c r="BU15" s="211"/>
      <c r="BV15" s="211"/>
      <c r="BW15" s="211"/>
      <c r="BX15" s="211"/>
      <c r="BY15" s="212"/>
      <c r="BZ15" s="49"/>
    </row>
    <row r="16" spans="1:78" s="28" customFormat="1" ht="9" customHeight="1" x14ac:dyDescent="0.25">
      <c r="H16" s="46"/>
      <c r="I16" s="46"/>
      <c r="J16" s="46"/>
      <c r="AA16" s="144"/>
      <c r="AB16" s="144"/>
      <c r="AF16" s="43"/>
      <c r="AG16" s="43"/>
      <c r="AI16" s="190"/>
      <c r="AU16" s="145"/>
      <c r="AV16" s="148" t="str">
        <f>IF(AU15="","","(optional)")</f>
        <v/>
      </c>
      <c r="AW16" s="191"/>
      <c r="AX16" s="191"/>
      <c r="AY16" s="191"/>
      <c r="AZ16" s="191"/>
      <c r="BA16" s="191"/>
      <c r="BB16" s="191"/>
      <c r="BC16" s="191"/>
      <c r="BD16" s="191"/>
      <c r="BE16" s="191"/>
      <c r="BF16" s="191"/>
      <c r="BG16" s="191"/>
      <c r="BH16" s="191"/>
      <c r="BL16" s="145"/>
      <c r="BM16" s="148" t="str">
        <f>IF(BL15="","","(optional)")</f>
        <v/>
      </c>
      <c r="BN16" s="191"/>
      <c r="BO16" s="191"/>
      <c r="BP16" s="191"/>
      <c r="BQ16" s="191"/>
      <c r="BR16" s="191"/>
      <c r="BS16" s="191"/>
      <c r="BT16" s="191"/>
      <c r="BU16" s="191"/>
      <c r="BV16" s="191"/>
      <c r="BW16" s="191"/>
      <c r="BX16" s="191"/>
      <c r="BY16" s="191"/>
      <c r="BZ16" s="49"/>
    </row>
    <row r="17" spans="3:78" s="28" customFormat="1" x14ac:dyDescent="0.25">
      <c r="H17" s="46"/>
      <c r="I17" s="46"/>
      <c r="J17" s="46"/>
      <c r="Z17" s="28" t="str">
        <f>IF(AJ17&lt;&gt;"",ROW(),"")</f>
        <v/>
      </c>
      <c r="AA17" s="144"/>
      <c r="AB17" s="157"/>
      <c r="AE17" s="42"/>
      <c r="AF17" s="43"/>
      <c r="AG17" s="43"/>
      <c r="AJ17" s="219"/>
      <c r="AK17" s="219"/>
      <c r="AL17" s="219"/>
      <c r="AM17" s="219"/>
      <c r="AN17" s="219"/>
      <c r="AO17" s="219"/>
      <c r="AP17" s="219"/>
      <c r="AV17" s="220" t="str">
        <f>IF(AV15="","",AV15)</f>
        <v/>
      </c>
      <c r="AW17" s="220"/>
      <c r="AX17" s="220"/>
      <c r="AY17" s="220"/>
      <c r="AZ17" s="220"/>
      <c r="BA17" s="220"/>
      <c r="BB17" s="220"/>
      <c r="BC17" s="220"/>
      <c r="BD17" s="220"/>
      <c r="BE17" s="220"/>
      <c r="BF17" s="220"/>
      <c r="BG17" s="220"/>
      <c r="BH17" s="220"/>
      <c r="BM17" s="220" t="str">
        <f>IF(BM15="","",BM15)</f>
        <v/>
      </c>
      <c r="BN17" s="220"/>
      <c r="BO17" s="220"/>
      <c r="BP17" s="220"/>
      <c r="BQ17" s="220"/>
      <c r="BR17" s="220"/>
      <c r="BS17" s="220"/>
      <c r="BT17" s="220"/>
      <c r="BU17" s="220"/>
      <c r="BV17" s="220"/>
      <c r="BW17" s="220"/>
      <c r="BX17" s="220"/>
      <c r="BY17" s="220"/>
      <c r="BZ17" s="43"/>
    </row>
    <row r="18" spans="3:78" s="28" customFormat="1" x14ac:dyDescent="0.25">
      <c r="Z18" s="28" t="str">
        <f t="shared" si="0"/>
        <v/>
      </c>
      <c r="AA18" s="144"/>
      <c r="AB18" s="23"/>
    </row>
    <row r="19" spans="3:78" s="28" customFormat="1" x14ac:dyDescent="0.25">
      <c r="Z19" s="28" t="str">
        <f t="shared" si="0"/>
        <v/>
      </c>
    </row>
    <row r="20" spans="3:78" s="28" customFormat="1" ht="15" customHeight="1" x14ac:dyDescent="0.25">
      <c r="Z20" s="28" t="str">
        <f t="shared" si="0"/>
        <v/>
      </c>
    </row>
    <row r="21" spans="3:78" s="28" customFormat="1" ht="15" customHeight="1" x14ac:dyDescent="0.25">
      <c r="C21" s="27"/>
    </row>
    <row r="22" spans="3:78" s="28" customFormat="1" ht="15" customHeight="1" x14ac:dyDescent="0.25"/>
    <row r="23" spans="3:78" s="28" customFormat="1" ht="15" customHeight="1" x14ac:dyDescent="0.25"/>
    <row r="24" spans="3:78" s="28" customFormat="1" ht="15" customHeight="1" x14ac:dyDescent="0.25"/>
    <row r="25" spans="3:78" s="28" customFormat="1" ht="15" customHeight="1" x14ac:dyDescent="0.25"/>
    <row r="26" spans="3:78" s="28" customFormat="1" ht="15" customHeight="1" x14ac:dyDescent="0.25"/>
    <row r="27" spans="3:78" s="28" customFormat="1" ht="15" customHeight="1" x14ac:dyDescent="0.25"/>
    <row r="28" spans="3:78" s="28" customFormat="1" ht="15" customHeight="1" x14ac:dyDescent="0.25"/>
    <row r="29" spans="3:78" s="28" customFormat="1" ht="15" customHeight="1" x14ac:dyDescent="0.25">
      <c r="AM29" s="43"/>
      <c r="AO29" s="221"/>
      <c r="AP29" s="221"/>
      <c r="AQ29" s="221"/>
      <c r="AR29" s="221"/>
      <c r="AS29" s="221"/>
      <c r="AT29" s="221"/>
      <c r="AU29" s="221"/>
      <c r="AV29" s="221"/>
      <c r="AW29" s="221"/>
      <c r="AX29" s="43"/>
      <c r="AY29" s="43"/>
      <c r="AZ29" s="43"/>
      <c r="BA29" s="43"/>
      <c r="BB29" s="43"/>
    </row>
    <row r="30" spans="3:78" s="28" customFormat="1" ht="15" customHeight="1" x14ac:dyDescent="0.25">
      <c r="AO30" s="221"/>
      <c r="AP30" s="221"/>
      <c r="AQ30" s="221"/>
      <c r="AR30" s="221"/>
      <c r="AS30" s="221"/>
      <c r="AT30" s="221"/>
      <c r="AU30" s="221"/>
      <c r="AV30" s="221"/>
      <c r="AW30" s="221"/>
    </row>
    <row r="31" spans="3:78" s="28" customFormat="1" ht="15" customHeight="1" x14ac:dyDescent="0.25">
      <c r="AO31" s="221"/>
      <c r="AP31" s="221"/>
      <c r="AQ31" s="221"/>
      <c r="AR31" s="221"/>
      <c r="AS31" s="221"/>
      <c r="AT31" s="221"/>
      <c r="AU31" s="221"/>
      <c r="AV31" s="221"/>
      <c r="AW31" s="221"/>
    </row>
    <row r="32" spans="3:78" s="28" customFormat="1" ht="15" customHeight="1" x14ac:dyDescent="0.25"/>
  </sheetData>
  <sheetProtection password="D2B2" sheet="1" objects="1" scenarios="1" selectLockedCells="1"/>
  <mergeCells count="26">
    <mergeCell ref="AO31:AQ31"/>
    <mergeCell ref="AR31:AS31"/>
    <mergeCell ref="AT31:AU31"/>
    <mergeCell ref="AV31:AW31"/>
    <mergeCell ref="AO29:AQ29"/>
    <mergeCell ref="AR29:AS29"/>
    <mergeCell ref="AT29:AU29"/>
    <mergeCell ref="AV29:AW29"/>
    <mergeCell ref="AO30:AQ30"/>
    <mergeCell ref="AR30:AS30"/>
    <mergeCell ref="AT30:AU30"/>
    <mergeCell ref="AV30:AW30"/>
    <mergeCell ref="AV13:BH13"/>
    <mergeCell ref="BM13:BY13"/>
    <mergeCell ref="AV15:BH15"/>
    <mergeCell ref="BM15:BY15"/>
    <mergeCell ref="AJ17:AP17"/>
    <mergeCell ref="AV17:BH17"/>
    <mergeCell ref="BM17:BY17"/>
    <mergeCell ref="AI3:AU3"/>
    <mergeCell ref="AI5:AJ5"/>
    <mergeCell ref="AV11:BH11"/>
    <mergeCell ref="AV9:BH9"/>
    <mergeCell ref="BM9:BY9"/>
    <mergeCell ref="BM11:BY11"/>
    <mergeCell ref="AZ3:BL3"/>
  </mergeCells>
  <conditionalFormatting sqref="AI9 AI11 AI13 AI15 AI3 AI5">
    <cfRule type="containsBlanks" dxfId="81" priority="25">
      <formula>LEN(TRIM(AI3))=0</formula>
    </cfRule>
  </conditionalFormatting>
  <conditionalFormatting sqref="AZ3:BL3">
    <cfRule type="expression" dxfId="80" priority="9">
      <formula>AND($AZ$2&lt;&gt;"",$AZ$3="")</formula>
    </cfRule>
  </conditionalFormatting>
  <conditionalFormatting sqref="AI15 AI13 AI11 AI9">
    <cfRule type="expression" dxfId="79" priority="7">
      <formula>OR($AI$5="",$AI$3="")</formula>
    </cfRule>
  </conditionalFormatting>
  <conditionalFormatting sqref="AI5:AJ5">
    <cfRule type="expression" dxfId="78" priority="6">
      <formula>$AI$3=""</formula>
    </cfRule>
  </conditionalFormatting>
  <conditionalFormatting sqref="AJ17:AP17">
    <cfRule type="expression" dxfId="77" priority="5">
      <formula>$AI$15&lt;&gt;""</formula>
    </cfRule>
  </conditionalFormatting>
  <conditionalFormatting sqref="AV9:BH9 BM9:BY9">
    <cfRule type="expression" dxfId="76" priority="4">
      <formula>$AI$9=""</formula>
    </cfRule>
  </conditionalFormatting>
  <conditionalFormatting sqref="AV11:BH11 BM11:BY11">
    <cfRule type="expression" dxfId="75" priority="3">
      <formula>$AI$11=""</formula>
    </cfRule>
  </conditionalFormatting>
  <conditionalFormatting sqref="AV13:BH13 BM13:BY13">
    <cfRule type="expression" dxfId="74" priority="2">
      <formula>$AI$13=""</formula>
    </cfRule>
  </conditionalFormatting>
  <conditionalFormatting sqref="AV15:BH15 BM15:BY15 AJ17:AP17">
    <cfRule type="expression" dxfId="73" priority="1">
      <formula>$AI$15=""</formula>
    </cfRule>
  </conditionalFormatting>
  <dataValidations count="1">
    <dataValidation type="list" allowBlank="1" showInputMessage="1" showErrorMessage="1" sqref="AI5:AJ5">
      <formula1>$A$2:$A$11</formula1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Z30"/>
  <sheetViews>
    <sheetView showGridLines="0" showRowColHeaders="0" topLeftCell="AA1" zoomScaleNormal="100" workbookViewId="0">
      <selection activeCell="BE20" sqref="BE20:BF20"/>
    </sheetView>
  </sheetViews>
  <sheetFormatPr defaultRowHeight="15" x14ac:dyDescent="0.25"/>
  <cols>
    <col min="1" max="2" width="2.85546875" style="144" hidden="1" customWidth="1"/>
    <col min="3" max="3" width="7.140625" style="144" hidden="1" customWidth="1"/>
    <col min="4" max="4" width="9.7109375" style="144" hidden="1" customWidth="1"/>
    <col min="5" max="7" width="7.140625" style="144" hidden="1" customWidth="1"/>
    <col min="8" max="10" width="8.5703125" style="144" hidden="1" customWidth="1"/>
    <col min="11" max="26" width="2.85546875" style="144" hidden="1" customWidth="1"/>
    <col min="27" max="28" width="2.85546875" style="144" customWidth="1"/>
    <col min="29" max="94" width="2.85546875" style="50" customWidth="1"/>
    <col min="95" max="16384" width="9.140625" style="50"/>
  </cols>
  <sheetData>
    <row r="1" spans="1:70" ht="15" customHeight="1" x14ac:dyDescent="0.25">
      <c r="A1" s="144" t="s">
        <v>0</v>
      </c>
      <c r="H1" s="166" t="s">
        <v>38</v>
      </c>
      <c r="I1" s="166" t="s">
        <v>62</v>
      </c>
      <c r="J1" s="166" t="s">
        <v>63</v>
      </c>
      <c r="Z1" s="167" t="str">
        <f>Personal!D1</f>
        <v/>
      </c>
      <c r="AE1" s="85" t="str">
        <f>"- AusVELS Data"</f>
        <v>- AusVELS Data</v>
      </c>
      <c r="AL1" s="78" t="str">
        <f>IF(AM1="","","Name: ")</f>
        <v/>
      </c>
      <c r="AM1" s="81" t="str">
        <f>IF(Personal!$AI$3="","",Personal!$AI$3)</f>
        <v/>
      </c>
    </row>
    <row r="2" spans="1:70" ht="15" customHeight="1" x14ac:dyDescent="0.35">
      <c r="A2" s="144">
        <v>1</v>
      </c>
      <c r="H2" s="168" t="str">
        <f>Z1</f>
        <v/>
      </c>
      <c r="I2" s="168" t="str">
        <f>IF(VLOOKUP($H2,Personal!$AJ$9:$BY$17,13,FALSE)=0,"",VLOOKUP($H2,Personal!$AJ$9:$BY$15,13,FALSE))</f>
        <v/>
      </c>
      <c r="J2" s="168" t="str">
        <f>IF(VLOOKUP($H2,Personal!$AJ$9:$BY$17,30,FALSE)=0,"",VLOOKUP($H2,Personal!$AJ$9:$BY$17,30,FALSE))</f>
        <v/>
      </c>
      <c r="Z2" s="169" t="str">
        <f>Personal!D2</f>
        <v/>
      </c>
      <c r="AJ2" s="52"/>
      <c r="AL2" s="78" t="str">
        <f>IF(AM2="","","Yr Lvl: ")</f>
        <v/>
      </c>
      <c r="AM2" s="80" t="str">
        <f>IF(AM1="","",Personal!$AI$5)</f>
        <v/>
      </c>
      <c r="AN2" s="204" t="s">
        <v>107</v>
      </c>
      <c r="AO2" s="205"/>
      <c r="AP2" s="205"/>
      <c r="AQ2" s="205"/>
      <c r="AR2" s="205"/>
      <c r="AS2" s="205"/>
      <c r="AT2" s="205"/>
      <c r="AU2" s="205"/>
      <c r="AV2" s="205"/>
      <c r="BB2" s="36"/>
    </row>
    <row r="3" spans="1:70" ht="15" customHeight="1" x14ac:dyDescent="0.25">
      <c r="A3" s="144">
        <v>2</v>
      </c>
      <c r="H3" s="168" t="str">
        <f>Z2</f>
        <v/>
      </c>
      <c r="I3" s="168" t="str">
        <f>IF(VLOOKUP($H3,Personal!$AJ$9:$BY$17,13,FALSE)=0,"",VLOOKUP($H3,Personal!$AJ$9:$BY$17,13,FALSE))</f>
        <v/>
      </c>
      <c r="J3" s="168" t="str">
        <f>IF(VLOOKUP($H3,Personal!$AJ$9:$BY$17,30,FALSE)=0,"",VLOOKUP($H3,Personal!$AJ$9:$BY$17,30,FALSE))</f>
        <v/>
      </c>
      <c r="Z3" s="169" t="str">
        <f>Personal!D3</f>
        <v/>
      </c>
      <c r="AF3" s="35"/>
      <c r="AG3" s="35"/>
      <c r="AH3" s="37"/>
      <c r="AI3" s="53"/>
      <c r="AJ3" s="38"/>
      <c r="AK3" s="38"/>
      <c r="AL3" s="79" t="str">
        <f>IF(AM3="","","Teacher:")</f>
        <v/>
      </c>
      <c r="AM3" s="80" t="str">
        <f>IF(AM6="","",VLOOKUP($AM$6,$H$2:$J$7,2,FALSE))</f>
        <v/>
      </c>
      <c r="AN3" s="223" t="s">
        <v>108</v>
      </c>
      <c r="AO3" s="223"/>
      <c r="AP3" s="223"/>
      <c r="AQ3" s="223"/>
      <c r="AR3" s="223"/>
      <c r="AS3" s="223"/>
      <c r="AT3" s="223"/>
      <c r="AU3" s="223"/>
      <c r="AV3" s="223"/>
      <c r="AW3" s="223"/>
      <c r="AX3" s="223"/>
      <c r="AY3" s="223"/>
    </row>
    <row r="4" spans="1:70" ht="15" customHeight="1" x14ac:dyDescent="0.25">
      <c r="A4" s="144">
        <v>3</v>
      </c>
      <c r="H4" s="168" t="str">
        <f>Z3</f>
        <v/>
      </c>
      <c r="I4" s="168" t="str">
        <f>IF(VLOOKUP($H4,Personal!$AJ$9:$BY$17,13,FALSE)=0,"",VLOOKUP($H4,Personal!$AJ$9:$BY$17,13,FALSE))</f>
        <v/>
      </c>
      <c r="J4" s="168" t="str">
        <f>IF(VLOOKUP($H4,Personal!$AJ$9:$BY$17,30,FALSE)=0,"",VLOOKUP($H4,Personal!$AJ$9:$BY$17,30,FALSE))</f>
        <v/>
      </c>
      <c r="Z4" s="169" t="str">
        <f>Personal!D4</f>
        <v/>
      </c>
      <c r="AB4" s="147"/>
      <c r="AH4" s="54"/>
      <c r="AL4" s="79" t="str">
        <f>IF(AM4="","","Teacher's email:")</f>
        <v/>
      </c>
      <c r="AM4" s="80" t="str">
        <f>IF(AM6="","",VLOOKUP($AM$6,$H$2:$J$7,3,FALSE))</f>
        <v/>
      </c>
      <c r="AS4" s="61"/>
      <c r="AT4" s="61"/>
      <c r="AU4" s="61"/>
      <c r="AV4" s="61"/>
      <c r="AW4" s="61"/>
      <c r="AX4" s="61"/>
      <c r="AY4" s="61"/>
      <c r="AZ4" s="61"/>
    </row>
    <row r="5" spans="1:70" ht="15" customHeight="1" x14ac:dyDescent="0.45">
      <c r="A5" s="144">
        <v>4</v>
      </c>
      <c r="H5" s="168" t="str">
        <f>Z4</f>
        <v/>
      </c>
      <c r="I5" s="168" t="str">
        <f>IF(VLOOKUP($H5,Personal!$AJ$9:$BY$17,13,FALSE)=0,"",VLOOKUP($H5,Personal!$AJ$9:$BY$17,13,FALSE))</f>
        <v/>
      </c>
      <c r="J5" s="168" t="str">
        <f>IF(VLOOKUP($H5,Personal!$AJ$9:$BY$17,30,FALSE)=0,"",VLOOKUP($H5,Personal!$AJ$9:$BY$17,30,FALSE))</f>
        <v/>
      </c>
      <c r="Z5" s="169" t="str">
        <f>Personal!D5</f>
        <v/>
      </c>
      <c r="AE5" s="75" t="str">
        <f>IF(AL1="","Please go to 'Personal Details' and provide the necessary information","")</f>
        <v>Please go to 'Personal Details' and provide the necessary information</v>
      </c>
      <c r="AM5" s="75" t="str">
        <f>IF(AM6="","Use the person icon to add subject options to the dropdown list","")</f>
        <v>Use the person icon to add subject options to the dropdown list</v>
      </c>
      <c r="AR5" s="55"/>
      <c r="AS5" s="55"/>
    </row>
    <row r="6" spans="1:70" ht="15" customHeight="1" x14ac:dyDescent="0.5">
      <c r="A6" s="144">
        <v>5</v>
      </c>
      <c r="H6" s="168"/>
      <c r="I6" s="168"/>
      <c r="J6" s="168"/>
      <c r="Z6" s="56"/>
      <c r="AA6" s="24"/>
      <c r="AB6" s="23"/>
      <c r="AC6" s="72" t="str">
        <f>IF(AM1="","&lt;--- Click here","")</f>
        <v>&lt;--- Click here</v>
      </c>
      <c r="AG6" s="57"/>
      <c r="AL6" s="73" t="s">
        <v>36</v>
      </c>
      <c r="AM6" s="226"/>
      <c r="AN6" s="227"/>
      <c r="AO6" s="227"/>
      <c r="AP6" s="227"/>
      <c r="AQ6" s="228"/>
      <c r="AS6" s="182"/>
      <c r="AT6" s="182"/>
      <c r="AU6" s="182"/>
      <c r="AV6" s="182"/>
      <c r="AW6" s="182"/>
      <c r="AX6" s="182"/>
      <c r="AY6" s="182"/>
    </row>
    <row r="7" spans="1:70" ht="15" customHeight="1" thickBot="1" x14ac:dyDescent="0.55000000000000004">
      <c r="A7" s="144">
        <v>6</v>
      </c>
      <c r="C7" s="245" t="s">
        <v>23</v>
      </c>
      <c r="D7" s="245" t="s">
        <v>24</v>
      </c>
      <c r="E7" s="245" t="s">
        <v>25</v>
      </c>
      <c r="F7" s="245" t="s">
        <v>26</v>
      </c>
      <c r="Z7" s="56"/>
      <c r="AA7" s="24"/>
      <c r="AB7" s="23"/>
      <c r="AD7" s="58"/>
      <c r="AL7" s="39"/>
      <c r="AM7" s="40"/>
      <c r="AN7" s="55"/>
      <c r="AO7" s="55"/>
      <c r="AP7" s="55"/>
      <c r="AR7" s="74"/>
      <c r="AS7" s="40" t="str">
        <f>IF(AM6="Other","Enter the name of the subject here","")</f>
        <v/>
      </c>
      <c r="AT7" s="74"/>
      <c r="AU7" s="74"/>
      <c r="AV7" s="74"/>
      <c r="AW7" s="74"/>
      <c r="AX7" s="74"/>
      <c r="AY7" s="74"/>
    </row>
    <row r="8" spans="1:70" ht="15" customHeight="1" thickBot="1" x14ac:dyDescent="0.55000000000000004">
      <c r="A8" s="144">
        <v>7</v>
      </c>
      <c r="C8" s="245"/>
      <c r="D8" s="245"/>
      <c r="E8" s="245"/>
      <c r="F8" s="245"/>
      <c r="Z8" s="56"/>
      <c r="AB8" s="178"/>
      <c r="AI8" s="74"/>
      <c r="AJ8" s="74"/>
      <c r="AK8" s="74"/>
      <c r="AL8" s="73" t="str">
        <f>IF(AC6="&lt;--- Click here","","Test Title:")</f>
        <v/>
      </c>
      <c r="AM8" s="226"/>
      <c r="AN8" s="227"/>
      <c r="AO8" s="227"/>
      <c r="AP8" s="227"/>
      <c r="AQ8" s="227"/>
      <c r="AR8" s="227"/>
      <c r="AS8" s="227"/>
      <c r="AT8" s="227"/>
      <c r="AU8" s="227"/>
      <c r="AV8" s="227"/>
      <c r="AW8" s="227"/>
      <c r="AX8" s="227"/>
      <c r="AY8" s="228"/>
    </row>
    <row r="9" spans="1:70" ht="15" customHeight="1" x14ac:dyDescent="0.5">
      <c r="A9" s="144">
        <v>8</v>
      </c>
      <c r="C9" s="245"/>
      <c r="D9" s="245"/>
      <c r="E9" s="245"/>
      <c r="F9" s="245"/>
      <c r="Z9" s="56"/>
      <c r="AB9" s="159"/>
      <c r="AD9" s="159"/>
      <c r="AI9" s="74"/>
      <c r="AJ9" s="74"/>
      <c r="AK9" s="74"/>
      <c r="AM9" s="40"/>
      <c r="AZ9" s="55"/>
      <c r="BA9" s="55"/>
      <c r="BB9" s="55"/>
      <c r="BC9" s="55"/>
      <c r="BD9" s="55"/>
    </row>
    <row r="10" spans="1:70" ht="15" customHeight="1" x14ac:dyDescent="0.5">
      <c r="A10" s="144">
        <v>9</v>
      </c>
      <c r="C10" s="245"/>
      <c r="D10" s="245"/>
      <c r="E10" s="245"/>
      <c r="F10" s="245"/>
      <c r="H10" s="250" t="s">
        <v>28</v>
      </c>
      <c r="I10" s="250"/>
      <c r="J10" s="250"/>
      <c r="Z10" s="56"/>
      <c r="AB10" s="24"/>
      <c r="AC10" s="86"/>
      <c r="AI10" s="74"/>
      <c r="AJ10" s="74"/>
      <c r="AK10" s="74"/>
      <c r="AZ10" s="57"/>
      <c r="BA10" s="57"/>
      <c r="BB10" s="57"/>
      <c r="BC10" s="57"/>
      <c r="BD10" s="57"/>
      <c r="BE10" s="59"/>
    </row>
    <row r="11" spans="1:70" ht="15" customHeight="1" x14ac:dyDescent="0.25">
      <c r="A11" s="144">
        <v>10</v>
      </c>
      <c r="C11" s="246"/>
      <c r="D11" s="246"/>
      <c r="E11" s="246"/>
      <c r="F11" s="246"/>
      <c r="H11" s="170" t="s">
        <v>29</v>
      </c>
      <c r="I11" s="171" t="s">
        <v>30</v>
      </c>
      <c r="J11" s="172" t="s">
        <v>31</v>
      </c>
      <c r="AB11" s="24"/>
      <c r="BE11" s="57"/>
    </row>
    <row r="12" spans="1:70" ht="15" customHeight="1" x14ac:dyDescent="0.25">
      <c r="C12" s="173" t="str">
        <f>IF(OR(AN20="",AN19=""),"",AN20-AN19)</f>
        <v/>
      </c>
      <c r="D12" s="173" t="str">
        <f>IF(AN19="","",AN19+0.125)</f>
        <v/>
      </c>
      <c r="E12" s="173">
        <f>YEAR(AI19)</f>
        <v>1900</v>
      </c>
      <c r="F12" s="173" t="str">
        <f>IF(AI19="","",MONTH(AI19))</f>
        <v/>
      </c>
      <c r="G12" s="161"/>
      <c r="H12" s="174" t="e">
        <f>IF(AL19="",VLOOKUP(J13,AI19:AM21,2,FALSE),AL19)</f>
        <v>#N/A</v>
      </c>
      <c r="I12" s="175" t="e">
        <f>IF(AN19="",VLOOKUP(L12,AH19:AL20,2,FALSE),AN19)</f>
        <v>#N/A</v>
      </c>
      <c r="J12" s="176" t="e">
        <f>VLOOKUP(N12,AI19:AM22,2,FALSE)</f>
        <v>#N/A</v>
      </c>
      <c r="AL12" s="225" t="s">
        <v>6</v>
      </c>
      <c r="AM12" s="225"/>
    </row>
    <row r="13" spans="1:70" ht="15" customHeight="1" x14ac:dyDescent="0.25">
      <c r="C13" s="173" t="str">
        <f>IF(OR(AN21="",AN20=""),"",AN21-AN20)</f>
        <v/>
      </c>
      <c r="D13" s="173" t="str">
        <f>IF(AN20="","",AN20+0.125)</f>
        <v/>
      </c>
      <c r="E13" s="173">
        <f>YEAR(AI20)</f>
        <v>1900</v>
      </c>
      <c r="F13" s="173" t="str">
        <f>IF(AI20="","",MONTH(AI20))</f>
        <v/>
      </c>
      <c r="G13" s="161"/>
      <c r="H13" s="174" t="e">
        <f>IF(AL20="",VLOOKUP(J14,AI20:AM22,2,FALSE),AL20)</f>
        <v>#VALUE!</v>
      </c>
      <c r="I13" s="175" t="e">
        <f>IF(AN20="",VLOOKUP(L13,AH20:AL21,2,FALSE),AN20)</f>
        <v>#N/A</v>
      </c>
      <c r="J13" s="177" t="e">
        <f>IF(BE20="",VLOOKUP(M12,AI19:AM20,2,FALSE),BE20)</f>
        <v>#N/A</v>
      </c>
      <c r="AB13" s="24"/>
      <c r="AI13" s="225" t="s">
        <v>5</v>
      </c>
      <c r="AJ13" s="225"/>
      <c r="AK13" s="225"/>
      <c r="AL13" s="225"/>
      <c r="AM13" s="225"/>
      <c r="AN13" s="225" t="s">
        <v>7</v>
      </c>
      <c r="AO13" s="225"/>
      <c r="AR13" s="60"/>
      <c r="AS13" s="60"/>
      <c r="BE13" s="225" t="s">
        <v>8</v>
      </c>
      <c r="BF13" s="225"/>
    </row>
    <row r="14" spans="1:70" ht="15" customHeight="1" x14ac:dyDescent="0.25">
      <c r="C14" s="173" t="str">
        <f>IF(OR(AN22="",AN21=""),"",AN22-AN21)</f>
        <v/>
      </c>
      <c r="D14" s="173" t="str">
        <f>IF(AN21="","",AN21+0.125)</f>
        <v/>
      </c>
      <c r="E14" s="173">
        <f>YEAR(AI21)</f>
        <v>1900</v>
      </c>
      <c r="F14" s="173" t="str">
        <f>IF(AI21="","",MONTH(AI21))</f>
        <v/>
      </c>
      <c r="G14" s="161"/>
      <c r="H14" s="174" t="e">
        <f>IF(AL21="",VLOOKUP(J15,AI21:AM23,2,FALSE),AL21)</f>
        <v>#VALUE!</v>
      </c>
      <c r="I14" s="175" t="e">
        <f>IF(AN21="",VLOOKUP(L14,AH21:AL22,2,FALSE),AN21)</f>
        <v>#N/A</v>
      </c>
      <c r="J14" s="177" t="e">
        <f>IF(BE21="",VLOOKUP(M13,AI20:AM21,2,FALSE),BE21)</f>
        <v>#N/A</v>
      </c>
      <c r="AB14" s="23"/>
      <c r="AF14" s="36"/>
      <c r="AI14" s="225"/>
      <c r="AJ14" s="225"/>
      <c r="AK14" s="225"/>
      <c r="AL14" s="225"/>
      <c r="AM14" s="225"/>
      <c r="AN14" s="225"/>
      <c r="AO14" s="225"/>
      <c r="AR14" s="60"/>
      <c r="AS14" s="60"/>
      <c r="BE14" s="225"/>
      <c r="BF14" s="225"/>
      <c r="BP14" s="37" t="s">
        <v>32</v>
      </c>
      <c r="BQ14" s="224" t="str">
        <f>IF(C12="","",IF(C16=0,0,C16))</f>
        <v/>
      </c>
      <c r="BR14" s="224"/>
    </row>
    <row r="15" spans="1:70" ht="15" customHeight="1" x14ac:dyDescent="0.25">
      <c r="C15" s="173" t="str">
        <f>IF(OR(AN23="",AN22=""),"",AN23-AN22)</f>
        <v/>
      </c>
      <c r="D15" s="173" t="str">
        <f>IF(AN22="","",AN22+0.125)</f>
        <v/>
      </c>
      <c r="E15" s="173">
        <f>YEAR(AI22)</f>
        <v>1900</v>
      </c>
      <c r="F15" s="173" t="str">
        <f>IF(AI22="","",MONTH(AI22))</f>
        <v/>
      </c>
      <c r="G15" s="161"/>
      <c r="H15" s="174" t="e">
        <f>IF(AL22="",VLOOKUP(J16,AI22:AM24,2,FALSE),AL22)</f>
        <v>#VALUE!</v>
      </c>
      <c r="I15" s="175" t="e">
        <f>IF(AN22="",VLOOKUP(L15,AH22:AL23,2,FALSE),AN22)</f>
        <v>#N/A</v>
      </c>
      <c r="J15" s="177" t="e">
        <f>IF(BE22="",VLOOKUP(M14,AI21:AM22,2,FALSE),BE22)</f>
        <v>#N/A</v>
      </c>
      <c r="AB15" s="23"/>
      <c r="AF15" s="61"/>
      <c r="AG15" s="61"/>
      <c r="AI15" s="225"/>
      <c r="AJ15" s="225"/>
      <c r="AK15" s="225"/>
      <c r="AL15" s="225"/>
      <c r="AM15" s="225"/>
      <c r="AN15" s="225"/>
      <c r="AO15" s="225"/>
      <c r="AR15" s="60"/>
      <c r="AS15" s="60"/>
      <c r="BE15" s="225"/>
      <c r="BF15" s="225"/>
    </row>
    <row r="16" spans="1:70" ht="15" customHeight="1" x14ac:dyDescent="0.25">
      <c r="C16" s="173" t="str">
        <f>IF(ISERROR(AVERAGE(C12:C15)),"",AVERAGE(C12:C15))</f>
        <v/>
      </c>
      <c r="D16" s="173" t="str">
        <f>IF(AN23="","",AN23+0.125)</f>
        <v/>
      </c>
      <c r="E16" s="173">
        <f>YEAR(AI23)</f>
        <v>1900</v>
      </c>
      <c r="F16" s="173" t="str">
        <f>IF(AI23="","",MONTH(AI23))</f>
        <v/>
      </c>
      <c r="G16" s="161"/>
      <c r="H16" s="174" t="e">
        <f>IF(AL23="",VLOOKUP(J17,AI23:AM25,2,FALSE),AL23)</f>
        <v>#VALUE!</v>
      </c>
      <c r="I16" s="175" t="e">
        <f>IF(AN23="",VLOOKUP(L16,AH23:AL24,2,FALSE),AN23)</f>
        <v>#N/A</v>
      </c>
      <c r="J16" s="177" t="e">
        <f>IF(BE23="",VLOOKUP(M15,AI22:AM23,2,FALSE),BE23)</f>
        <v>#N/A</v>
      </c>
      <c r="AB16" s="157"/>
      <c r="AF16" s="61"/>
      <c r="AG16" s="61"/>
      <c r="AI16" s="225"/>
      <c r="AJ16" s="225"/>
      <c r="AK16" s="225"/>
      <c r="AL16" s="225"/>
      <c r="AM16" s="225"/>
      <c r="AN16" s="225"/>
      <c r="AO16" s="225"/>
      <c r="AR16" s="60"/>
      <c r="AS16" s="60"/>
      <c r="BE16" s="225"/>
      <c r="BF16" s="225"/>
    </row>
    <row r="17" spans="3:78" ht="15" customHeight="1" x14ac:dyDescent="0.25">
      <c r="C17" s="161"/>
      <c r="D17" s="161"/>
      <c r="E17" s="161"/>
      <c r="F17" s="161"/>
      <c r="G17" s="161"/>
      <c r="H17" s="161"/>
      <c r="AB17" s="23"/>
      <c r="AF17" s="61"/>
      <c r="AG17" s="61"/>
      <c r="AI17" s="225"/>
      <c r="AJ17" s="225"/>
      <c r="AK17" s="225"/>
      <c r="AL17" s="225"/>
      <c r="AM17" s="225"/>
      <c r="AN17" s="225"/>
      <c r="AO17" s="225"/>
      <c r="AQ17" s="62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225"/>
      <c r="BF17" s="225"/>
      <c r="BG17" s="63"/>
      <c r="BH17" s="62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</row>
    <row r="18" spans="3:78" x14ac:dyDescent="0.25">
      <c r="C18" s="161"/>
      <c r="D18" s="161"/>
      <c r="E18" s="161"/>
      <c r="F18" s="161"/>
      <c r="G18" s="161"/>
      <c r="H18" s="161"/>
      <c r="AB18" s="23"/>
      <c r="AE18" s="58"/>
      <c r="AF18" s="61"/>
      <c r="AG18" s="61"/>
      <c r="AI18" s="225"/>
      <c r="AJ18" s="225"/>
      <c r="AK18" s="225"/>
      <c r="AL18" s="225"/>
      <c r="AM18" s="225"/>
      <c r="AN18" s="225"/>
      <c r="AO18" s="225"/>
      <c r="AQ18" s="87" t="s">
        <v>65</v>
      </c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225"/>
      <c r="BF18" s="225"/>
      <c r="BH18" s="87" t="s">
        <v>66</v>
      </c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</row>
    <row r="19" spans="3:78" ht="22.5" customHeight="1" x14ac:dyDescent="0.45">
      <c r="C19" s="144" t="s">
        <v>27</v>
      </c>
      <c r="H19" s="144" t="s">
        <v>52</v>
      </c>
      <c r="AD19" s="83" t="str">
        <f>IF(AND(AM1&lt;&gt;"",AM2&lt;&gt;"",AI19=""),"Next --&gt;&gt;","")</f>
        <v/>
      </c>
      <c r="AF19" s="61"/>
      <c r="AH19" s="65" t="s">
        <v>92</v>
      </c>
      <c r="AI19" s="229"/>
      <c r="AJ19" s="230"/>
      <c r="AK19" s="231"/>
      <c r="AL19" s="237" t="str">
        <f>IF(OR($AM$2="",$AI19=""),"",IF(AND(AI19="",AI20&gt;0),AL20-1.25,VLOOKUP($AM$2-($D$20-$E12),'VELS Data'!$A$1:$M$12,F12+1,FALSE)))</f>
        <v/>
      </c>
      <c r="AM19" s="238"/>
      <c r="AN19" s="239"/>
      <c r="AO19" s="240"/>
      <c r="AP19" s="241"/>
      <c r="AQ19" s="242"/>
      <c r="AR19" s="242"/>
      <c r="AS19" s="242"/>
      <c r="AT19" s="242"/>
      <c r="AU19" s="242"/>
      <c r="AV19" s="242"/>
      <c r="AW19" s="242"/>
      <c r="AX19" s="242"/>
      <c r="AY19" s="242"/>
      <c r="AZ19" s="242"/>
      <c r="BA19" s="242"/>
      <c r="BB19" s="242"/>
      <c r="BC19" s="242"/>
      <c r="BD19" s="243"/>
      <c r="BE19" s="244"/>
      <c r="BF19" s="244"/>
      <c r="BG19" s="251"/>
      <c r="BH19" s="252"/>
      <c r="BI19" s="252"/>
      <c r="BJ19" s="252"/>
      <c r="BK19" s="252"/>
      <c r="BL19" s="252"/>
      <c r="BM19" s="252"/>
      <c r="BN19" s="252"/>
      <c r="BO19" s="252"/>
      <c r="BP19" s="252"/>
      <c r="BQ19" s="252"/>
      <c r="BR19" s="252"/>
      <c r="BS19" s="252"/>
      <c r="BT19" s="252"/>
      <c r="BU19" s="252"/>
      <c r="BV19" s="252"/>
      <c r="BW19" s="252"/>
      <c r="BX19" s="252"/>
      <c r="BY19" s="252"/>
      <c r="BZ19" s="253"/>
    </row>
    <row r="20" spans="3:78" ht="22.5" customHeight="1" x14ac:dyDescent="0.25">
      <c r="C20" s="22">
        <f ca="1">TODAY()</f>
        <v>42060</v>
      </c>
      <c r="D20" s="21">
        <f ca="1">YEAR(C20)</f>
        <v>2015</v>
      </c>
      <c r="H20" s="144" t="s">
        <v>53</v>
      </c>
      <c r="AH20" s="65" t="s">
        <v>1</v>
      </c>
      <c r="AI20" s="229"/>
      <c r="AJ20" s="230"/>
      <c r="AK20" s="231"/>
      <c r="AL20" s="232" t="e">
        <f>IF(OR($AM$2="",$AI20=""),AL19+0.125,VLOOKUP($AM$2-($D$20-$E13),'VELS Data'!$A$1:$M$12,F13+1,FALSE))</f>
        <v>#VALUE!</v>
      </c>
      <c r="AM20" s="232"/>
      <c r="AN20" s="233"/>
      <c r="AO20" s="233"/>
      <c r="AP20" s="247"/>
      <c r="AQ20" s="248"/>
      <c r="AR20" s="248"/>
      <c r="AS20" s="248"/>
      <c r="AT20" s="248"/>
      <c r="AU20" s="248"/>
      <c r="AV20" s="248"/>
      <c r="AW20" s="248"/>
      <c r="AX20" s="248"/>
      <c r="AY20" s="248"/>
      <c r="AZ20" s="248"/>
      <c r="BA20" s="248"/>
      <c r="BB20" s="248"/>
      <c r="BC20" s="248"/>
      <c r="BD20" s="249"/>
      <c r="BE20" s="235"/>
      <c r="BF20" s="236"/>
      <c r="BG20" s="254"/>
      <c r="BH20" s="255"/>
      <c r="BI20" s="255"/>
      <c r="BJ20" s="255"/>
      <c r="BK20" s="255"/>
      <c r="BL20" s="255"/>
      <c r="BM20" s="255"/>
      <c r="BN20" s="255"/>
      <c r="BO20" s="255"/>
      <c r="BP20" s="255"/>
      <c r="BQ20" s="255"/>
      <c r="BR20" s="255"/>
      <c r="BS20" s="255"/>
      <c r="BT20" s="255"/>
      <c r="BU20" s="255"/>
      <c r="BV20" s="255"/>
      <c r="BW20" s="255"/>
      <c r="BX20" s="255"/>
      <c r="BY20" s="255"/>
      <c r="BZ20" s="256"/>
    </row>
    <row r="21" spans="3:78" ht="22.5" customHeight="1" x14ac:dyDescent="0.25">
      <c r="C21" s="21" t="s">
        <v>38</v>
      </c>
      <c r="D21" s="21" t="s">
        <v>39</v>
      </c>
      <c r="AH21" s="65" t="s">
        <v>2</v>
      </c>
      <c r="AI21" s="229"/>
      <c r="AJ21" s="230"/>
      <c r="AK21" s="231"/>
      <c r="AL21" s="232" t="e">
        <f>IF(OR($AM$2="",$AI21=""),AL20+0.125,VLOOKUP($AM$2-($D$20-$E14),'VELS Data'!$A$1:$M$12,F14+1,FALSE))</f>
        <v>#VALUE!</v>
      </c>
      <c r="AM21" s="232"/>
      <c r="AN21" s="233"/>
      <c r="AO21" s="233"/>
      <c r="AP21" s="247"/>
      <c r="AQ21" s="248"/>
      <c r="AR21" s="248"/>
      <c r="AS21" s="248"/>
      <c r="AT21" s="248"/>
      <c r="AU21" s="248"/>
      <c r="AV21" s="248"/>
      <c r="AW21" s="248"/>
      <c r="AX21" s="248"/>
      <c r="AY21" s="248"/>
      <c r="AZ21" s="248"/>
      <c r="BA21" s="248"/>
      <c r="BB21" s="248"/>
      <c r="BC21" s="248"/>
      <c r="BD21" s="249"/>
      <c r="BE21" s="268"/>
      <c r="BF21" s="268"/>
      <c r="BG21" s="262"/>
      <c r="BH21" s="263"/>
      <c r="BI21" s="263"/>
      <c r="BJ21" s="263"/>
      <c r="BK21" s="263"/>
      <c r="BL21" s="263"/>
      <c r="BM21" s="263"/>
      <c r="BN21" s="263"/>
      <c r="BO21" s="263"/>
      <c r="BP21" s="263"/>
      <c r="BQ21" s="263"/>
      <c r="BR21" s="263"/>
      <c r="BS21" s="263"/>
      <c r="BT21" s="263"/>
      <c r="BU21" s="263"/>
      <c r="BV21" s="263"/>
      <c r="BW21" s="263"/>
      <c r="BX21" s="263"/>
      <c r="BY21" s="263"/>
      <c r="BZ21" s="264"/>
    </row>
    <row r="22" spans="3:78" ht="22.5" customHeight="1" x14ac:dyDescent="0.25">
      <c r="C22" s="144" t="s">
        <v>37</v>
      </c>
      <c r="D22" s="144" t="s">
        <v>37</v>
      </c>
      <c r="AH22" s="65" t="s">
        <v>3</v>
      </c>
      <c r="AI22" s="229"/>
      <c r="AJ22" s="230"/>
      <c r="AK22" s="231"/>
      <c r="AL22" s="232" t="e">
        <f>IF(OR($AM$2="",$AI22=""),AL21+0.125,VLOOKUP($AM$2-($D$20-$E15),'VELS Data'!$A$1:$M$12,F15+1,FALSE))</f>
        <v>#VALUE!</v>
      </c>
      <c r="AM22" s="232"/>
      <c r="AN22" s="233"/>
      <c r="AO22" s="233"/>
      <c r="AP22" s="247"/>
      <c r="AQ22" s="248"/>
      <c r="AR22" s="248"/>
      <c r="AS22" s="248"/>
      <c r="AT22" s="248"/>
      <c r="AU22" s="248"/>
      <c r="AV22" s="248"/>
      <c r="AW22" s="248"/>
      <c r="AX22" s="248"/>
      <c r="AY22" s="248"/>
      <c r="AZ22" s="248"/>
      <c r="BA22" s="248"/>
      <c r="BB22" s="248"/>
      <c r="BC22" s="248"/>
      <c r="BD22" s="249"/>
      <c r="BE22" s="268"/>
      <c r="BF22" s="268"/>
      <c r="BG22" s="262"/>
      <c r="BH22" s="263"/>
      <c r="BI22" s="263"/>
      <c r="BJ22" s="263"/>
      <c r="BK22" s="263"/>
      <c r="BL22" s="263"/>
      <c r="BM22" s="263"/>
      <c r="BN22" s="263"/>
      <c r="BO22" s="263"/>
      <c r="BP22" s="263"/>
      <c r="BQ22" s="263"/>
      <c r="BR22" s="263"/>
      <c r="BS22" s="263"/>
      <c r="BT22" s="263"/>
      <c r="BU22" s="263"/>
      <c r="BV22" s="263"/>
      <c r="BW22" s="263"/>
      <c r="BX22" s="263"/>
      <c r="BY22" s="263"/>
      <c r="BZ22" s="264"/>
    </row>
    <row r="23" spans="3:78" ht="22.5" customHeight="1" x14ac:dyDescent="0.25">
      <c r="C23" s="144" t="s">
        <v>40</v>
      </c>
      <c r="D23" s="144" t="s">
        <v>46</v>
      </c>
      <c r="AH23" s="65" t="s">
        <v>4</v>
      </c>
      <c r="AI23" s="229"/>
      <c r="AJ23" s="230"/>
      <c r="AK23" s="231"/>
      <c r="AL23" s="232" t="e">
        <f>IF(OR($AM$2="",$AI23=""),AL22+0.125,VLOOKUP($AM$2-($D$20-$E16),'VELS Data'!$A$1:$M$12,F16+1,FALSE))</f>
        <v>#VALUE!</v>
      </c>
      <c r="AM23" s="232"/>
      <c r="AN23" s="233"/>
      <c r="AO23" s="233"/>
      <c r="AP23" s="258"/>
      <c r="AQ23" s="259"/>
      <c r="AR23" s="259"/>
      <c r="AS23" s="259"/>
      <c r="AT23" s="259"/>
      <c r="AU23" s="259"/>
      <c r="AV23" s="259"/>
      <c r="AW23" s="259"/>
      <c r="AX23" s="259"/>
      <c r="AY23" s="259"/>
      <c r="AZ23" s="259"/>
      <c r="BA23" s="259"/>
      <c r="BB23" s="259"/>
      <c r="BC23" s="259"/>
      <c r="BD23" s="260"/>
      <c r="BE23" s="234"/>
      <c r="BF23" s="234"/>
      <c r="BG23" s="265"/>
      <c r="BH23" s="266"/>
      <c r="BI23" s="266"/>
      <c r="BJ23" s="266"/>
      <c r="BK23" s="266"/>
      <c r="BL23" s="266"/>
      <c r="BM23" s="266"/>
      <c r="BN23" s="266"/>
      <c r="BO23" s="266"/>
      <c r="BP23" s="266"/>
      <c r="BQ23" s="266"/>
      <c r="BR23" s="266"/>
      <c r="BS23" s="266"/>
      <c r="BT23" s="266"/>
      <c r="BU23" s="266"/>
      <c r="BV23" s="266"/>
      <c r="BW23" s="266"/>
      <c r="BX23" s="266"/>
      <c r="BY23" s="266"/>
      <c r="BZ23" s="267"/>
    </row>
    <row r="24" spans="3:78" ht="15" customHeight="1" x14ac:dyDescent="0.25">
      <c r="C24" s="144" t="s">
        <v>41</v>
      </c>
      <c r="D24" s="144" t="s">
        <v>47</v>
      </c>
      <c r="BE24" s="257"/>
      <c r="BF24" s="257"/>
      <c r="BG24" s="261"/>
      <c r="BH24" s="261"/>
      <c r="BI24" s="261"/>
      <c r="BJ24" s="261"/>
      <c r="BK24" s="261"/>
      <c r="BL24" s="261"/>
      <c r="BM24" s="261"/>
      <c r="BN24" s="261"/>
      <c r="BO24" s="261"/>
      <c r="BP24" s="261"/>
      <c r="BQ24" s="261"/>
      <c r="BR24" s="261"/>
      <c r="BS24" s="261"/>
      <c r="BT24" s="261"/>
      <c r="BU24" s="261"/>
      <c r="BV24" s="261"/>
      <c r="BW24" s="261"/>
      <c r="BX24" s="261"/>
      <c r="BY24" s="261"/>
      <c r="BZ24" s="261"/>
    </row>
    <row r="25" spans="3:78" ht="15" customHeight="1" x14ac:dyDescent="0.25">
      <c r="C25" s="144" t="s">
        <v>42</v>
      </c>
      <c r="D25" s="144" t="s">
        <v>43</v>
      </c>
      <c r="AJ25" s="82"/>
    </row>
    <row r="26" spans="3:78" x14ac:dyDescent="0.25">
      <c r="D26" s="144" t="s">
        <v>44</v>
      </c>
    </row>
    <row r="27" spans="3:78" x14ac:dyDescent="0.25">
      <c r="D27" s="144" t="s">
        <v>45</v>
      </c>
    </row>
    <row r="28" spans="3:78" x14ac:dyDescent="0.25">
      <c r="AM28" s="61"/>
      <c r="AO28" s="222"/>
      <c r="AP28" s="222"/>
      <c r="AQ28" s="222"/>
      <c r="AR28" s="222"/>
      <c r="AS28" s="222"/>
      <c r="AT28" s="222"/>
      <c r="AU28" s="222"/>
      <c r="AV28" s="222"/>
      <c r="AW28" s="222"/>
      <c r="AX28" s="61"/>
      <c r="AY28" s="61"/>
      <c r="AZ28" s="61"/>
      <c r="BA28" s="61"/>
      <c r="BB28" s="61"/>
    </row>
    <row r="29" spans="3:78" x14ac:dyDescent="0.25">
      <c r="AO29" s="222"/>
      <c r="AP29" s="222"/>
      <c r="AQ29" s="222"/>
      <c r="AR29" s="222"/>
      <c r="AS29" s="222"/>
      <c r="AT29" s="222"/>
      <c r="AU29" s="222"/>
      <c r="AV29" s="222"/>
      <c r="AW29" s="222"/>
    </row>
    <row r="30" spans="3:78" x14ac:dyDescent="0.25">
      <c r="AO30" s="222"/>
      <c r="AP30" s="222"/>
      <c r="AQ30" s="222"/>
      <c r="AR30" s="222"/>
      <c r="AS30" s="222"/>
      <c r="AT30" s="222"/>
      <c r="AU30" s="222"/>
      <c r="AV30" s="222"/>
      <c r="AW30" s="222"/>
    </row>
  </sheetData>
  <sheetProtection password="D2B2" sheet="1" objects="1" scenarios="1" selectLockedCells="1"/>
  <mergeCells count="57">
    <mergeCell ref="BG19:BZ19"/>
    <mergeCell ref="BG20:BZ20"/>
    <mergeCell ref="BE24:BF24"/>
    <mergeCell ref="AP23:BD23"/>
    <mergeCell ref="BG24:BZ24"/>
    <mergeCell ref="BG21:BZ21"/>
    <mergeCell ref="AP21:BD21"/>
    <mergeCell ref="BG22:BZ22"/>
    <mergeCell ref="AP22:BD22"/>
    <mergeCell ref="BG23:BZ23"/>
    <mergeCell ref="BE21:BF21"/>
    <mergeCell ref="BE22:BF22"/>
    <mergeCell ref="C7:C11"/>
    <mergeCell ref="D7:D11"/>
    <mergeCell ref="E7:E11"/>
    <mergeCell ref="F7:F11"/>
    <mergeCell ref="AP20:BD20"/>
    <mergeCell ref="AN13:AO18"/>
    <mergeCell ref="H10:J10"/>
    <mergeCell ref="BE13:BF18"/>
    <mergeCell ref="BE20:BF20"/>
    <mergeCell ref="AI20:AK20"/>
    <mergeCell ref="AL20:AM20"/>
    <mergeCell ref="AN20:AO20"/>
    <mergeCell ref="AI19:AK19"/>
    <mergeCell ref="AL19:AM19"/>
    <mergeCell ref="AN19:AO19"/>
    <mergeCell ref="AP19:BD19"/>
    <mergeCell ref="BE19:BF19"/>
    <mergeCell ref="AI22:AK22"/>
    <mergeCell ref="AL22:AM22"/>
    <mergeCell ref="AN22:AO22"/>
    <mergeCell ref="BE23:BF23"/>
    <mergeCell ref="AT28:AU28"/>
    <mergeCell ref="AV28:AW28"/>
    <mergeCell ref="AO28:AQ28"/>
    <mergeCell ref="AV29:AW29"/>
    <mergeCell ref="AR28:AS28"/>
    <mergeCell ref="AR30:AS30"/>
    <mergeCell ref="AT30:AU30"/>
    <mergeCell ref="AV30:AW30"/>
    <mergeCell ref="AO29:AQ29"/>
    <mergeCell ref="AO30:AQ30"/>
    <mergeCell ref="AN3:AY3"/>
    <mergeCell ref="BQ14:BR14"/>
    <mergeCell ref="AI13:AK18"/>
    <mergeCell ref="AL12:AM18"/>
    <mergeCell ref="AM6:AQ6"/>
    <mergeCell ref="AM8:AY8"/>
    <mergeCell ref="AI21:AK21"/>
    <mergeCell ref="AL21:AM21"/>
    <mergeCell ref="AN21:AO21"/>
    <mergeCell ref="AI23:AK23"/>
    <mergeCell ref="AL23:AM23"/>
    <mergeCell ref="AN23:AO23"/>
    <mergeCell ref="AR29:AS29"/>
    <mergeCell ref="AT29:AU29"/>
  </mergeCells>
  <conditionalFormatting sqref="AL20:AM23">
    <cfRule type="expression" dxfId="72" priority="15">
      <formula>$AI20=""</formula>
    </cfRule>
  </conditionalFormatting>
  <conditionalFormatting sqref="AN19:AO19">
    <cfRule type="expression" dxfId="71" priority="11">
      <formula>AND($AI$19&lt;&gt;"",$AN$19="")</formula>
    </cfRule>
  </conditionalFormatting>
  <conditionalFormatting sqref="BQ14:BR14">
    <cfRule type="cellIs" dxfId="70" priority="17" operator="greaterThan">
      <formula>0.24</formula>
    </cfRule>
  </conditionalFormatting>
  <conditionalFormatting sqref="BP14:BR14">
    <cfRule type="expression" dxfId="69" priority="69" stopIfTrue="1">
      <formula>$AM$2=""</formula>
    </cfRule>
  </conditionalFormatting>
  <conditionalFormatting sqref="AI19:AK19">
    <cfRule type="expression" dxfId="68" priority="71">
      <formula>AND($AM$1&lt;&gt;"",$AM$2&lt;&gt;"",$AI$19="")</formula>
    </cfRule>
  </conditionalFormatting>
  <conditionalFormatting sqref="AH19:AH23 AF14 AI12:BM18 BT12:BZ18 BN12:BS13 BN15:BS18">
    <cfRule type="expression" dxfId="67" priority="72">
      <formula>OR($AM$1="",$AM$2="")</formula>
    </cfRule>
  </conditionalFormatting>
  <conditionalFormatting sqref="AS6:AY6">
    <cfRule type="expression" dxfId="66" priority="105">
      <formula>$AM$6="Other"</formula>
    </cfRule>
  </conditionalFormatting>
  <conditionalFormatting sqref="AL3:AM4">
    <cfRule type="containsErrors" dxfId="65" priority="2">
      <formula>ISERROR(AL3)</formula>
    </cfRule>
  </conditionalFormatting>
  <conditionalFormatting sqref="AH6:AQ9 AS6:AY9 AR7:AR9">
    <cfRule type="expression" dxfId="64" priority="1">
      <formula>$AC$6="&lt;--- Click here"</formula>
    </cfRule>
  </conditionalFormatting>
  <dataValidations count="1">
    <dataValidation type="list" allowBlank="1" showInputMessage="1" showErrorMessage="1" sqref="AM6:AQ6">
      <formula1>$Z$1:$Z$5</formula1>
    </dataValidation>
  </dataValidation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BZ30"/>
  <sheetViews>
    <sheetView showGridLines="0" showRowColHeaders="0" topLeftCell="AA1" zoomScaleNormal="100" workbookViewId="0">
      <selection activeCell="BE20" sqref="BE20:BF20"/>
    </sheetView>
  </sheetViews>
  <sheetFormatPr defaultRowHeight="15" x14ac:dyDescent="0.25"/>
  <cols>
    <col min="1" max="2" width="2.85546875" style="144" hidden="1" customWidth="1"/>
    <col min="3" max="3" width="7.140625" style="144" hidden="1" customWidth="1"/>
    <col min="4" max="4" width="9.7109375" style="144" hidden="1" customWidth="1"/>
    <col min="5" max="7" width="7.140625" style="144" hidden="1" customWidth="1"/>
    <col min="8" max="10" width="8.5703125" style="144" hidden="1" customWidth="1"/>
    <col min="11" max="26" width="2.85546875" style="144" hidden="1" customWidth="1"/>
    <col min="27" max="28" width="2.85546875" style="144" customWidth="1"/>
    <col min="29" max="94" width="2.85546875" style="50" customWidth="1"/>
    <col min="95" max="16384" width="9.140625" style="50"/>
  </cols>
  <sheetData>
    <row r="1" spans="1:70" ht="15" customHeight="1" x14ac:dyDescent="0.25">
      <c r="A1" s="144" t="s">
        <v>0</v>
      </c>
      <c r="H1" s="166" t="s">
        <v>38</v>
      </c>
      <c r="I1" s="166" t="s">
        <v>62</v>
      </c>
      <c r="J1" s="166" t="s">
        <v>63</v>
      </c>
      <c r="Z1" s="167" t="str">
        <f>Personal!D1</f>
        <v/>
      </c>
      <c r="AE1" s="85" t="str">
        <f>"- AusVELS Data"</f>
        <v>- AusVELS Data</v>
      </c>
      <c r="AL1" s="78" t="str">
        <f>IF(AM1="","","Name: ")</f>
        <v/>
      </c>
      <c r="AM1" s="81" t="str">
        <f>IF(Personal!$AI$3="","",Personal!$AI$3)</f>
        <v/>
      </c>
    </row>
    <row r="2" spans="1:70" ht="15" customHeight="1" x14ac:dyDescent="0.35">
      <c r="A2" s="144">
        <v>1</v>
      </c>
      <c r="H2" s="168" t="str">
        <f>Z1</f>
        <v/>
      </c>
      <c r="I2" s="168" t="str">
        <f>IF(VLOOKUP($H2,Personal!$AJ$9:$BY$17,13,FALSE)=0,"",VLOOKUP($H2,Personal!$AJ$9:$BY$15,13,FALSE))</f>
        <v/>
      </c>
      <c r="J2" s="168" t="str">
        <f>IF(VLOOKUP($H2,Personal!$AJ$9:$BY$17,30,FALSE)=0,"",VLOOKUP($H2,Personal!$AJ$9:$BY$17,30,FALSE))</f>
        <v/>
      </c>
      <c r="Z2" s="169" t="str">
        <f>Personal!D2</f>
        <v/>
      </c>
      <c r="AJ2" s="52"/>
      <c r="AL2" s="78" t="str">
        <f>IF(AM2="","","Yr Lvl: ")</f>
        <v/>
      </c>
      <c r="AM2" s="80" t="str">
        <f>IF(AM1="","",Personal!$AI$5)</f>
        <v/>
      </c>
      <c r="AN2" s="204" t="s">
        <v>107</v>
      </c>
      <c r="BB2" s="36"/>
    </row>
    <row r="3" spans="1:70" ht="15" customHeight="1" x14ac:dyDescent="0.25">
      <c r="A3" s="144">
        <v>2</v>
      </c>
      <c r="H3" s="168" t="str">
        <f>Z2</f>
        <v/>
      </c>
      <c r="I3" s="168" t="str">
        <f>IF(VLOOKUP($H3,Personal!$AJ$9:$BY$17,13,FALSE)=0,"",VLOOKUP($H3,Personal!$AJ$9:$BY$17,13,FALSE))</f>
        <v/>
      </c>
      <c r="J3" s="168" t="str">
        <f>IF(VLOOKUP($H3,Personal!$AJ$9:$BY$17,30,FALSE)=0,"",VLOOKUP($H3,Personal!$AJ$9:$BY$17,30,FALSE))</f>
        <v/>
      </c>
      <c r="Z3" s="169" t="str">
        <f>Personal!D3</f>
        <v/>
      </c>
      <c r="AF3" s="35"/>
      <c r="AG3" s="35"/>
      <c r="AH3" s="37"/>
      <c r="AI3" s="53"/>
      <c r="AJ3" s="38"/>
      <c r="AK3" s="38"/>
      <c r="AL3" s="79" t="str">
        <f>IF(AM3="","","Teacher:")</f>
        <v/>
      </c>
      <c r="AM3" s="80" t="str">
        <f>IF(AM6="","",VLOOKUP($AM$6,$H$2:$J$7,2,FALSE))</f>
        <v/>
      </c>
      <c r="AN3" s="269" t="s">
        <v>108</v>
      </c>
      <c r="AO3" s="269"/>
      <c r="AP3" s="269"/>
      <c r="AQ3" s="269"/>
      <c r="AR3" s="269"/>
      <c r="AS3" s="269"/>
      <c r="AT3" s="269"/>
      <c r="AU3" s="269"/>
      <c r="AV3" s="269"/>
      <c r="AW3" s="269"/>
      <c r="AX3" s="269"/>
      <c r="AY3" s="269"/>
    </row>
    <row r="4" spans="1:70" ht="15" customHeight="1" x14ac:dyDescent="0.25">
      <c r="A4" s="144">
        <v>3</v>
      </c>
      <c r="H4" s="168" t="str">
        <f>Z3</f>
        <v/>
      </c>
      <c r="I4" s="168" t="str">
        <f>IF(VLOOKUP($H4,Personal!$AJ$9:$BY$17,13,FALSE)=0,"",VLOOKUP($H4,Personal!$AJ$9:$BY$17,13,FALSE))</f>
        <v/>
      </c>
      <c r="J4" s="168" t="str">
        <f>IF(VLOOKUP($H4,Personal!$AJ$9:$BY$17,30,FALSE)=0,"",VLOOKUP($H4,Personal!$AJ$9:$BY$17,30,FALSE))</f>
        <v/>
      </c>
      <c r="Z4" s="169" t="str">
        <f>Personal!D4</f>
        <v/>
      </c>
      <c r="AB4" s="147"/>
      <c r="AH4" s="54"/>
      <c r="AL4" s="79" t="str">
        <f>IF(AM4="","","Teacher's email:")</f>
        <v/>
      </c>
      <c r="AM4" s="80" t="str">
        <f>IF(AM6="","",VLOOKUP($AM$6,$H$2:$J$7,3,FALSE))</f>
        <v/>
      </c>
      <c r="AS4" s="61"/>
      <c r="AT4" s="61"/>
      <c r="AU4" s="61"/>
      <c r="AV4" s="61"/>
      <c r="AW4" s="61"/>
      <c r="AX4" s="61"/>
      <c r="AY4" s="61"/>
      <c r="AZ4" s="61"/>
    </row>
    <row r="5" spans="1:70" ht="15" customHeight="1" x14ac:dyDescent="0.45">
      <c r="A5" s="144">
        <v>4</v>
      </c>
      <c r="H5" s="168" t="str">
        <f>Z4</f>
        <v/>
      </c>
      <c r="I5" s="168" t="str">
        <f>IF(VLOOKUP($H5,Personal!$AJ$9:$BY$17,13,FALSE)=0,"",VLOOKUP($H5,Personal!$AJ$9:$BY$17,13,FALSE))</f>
        <v/>
      </c>
      <c r="J5" s="168" t="str">
        <f>IF(VLOOKUP($H5,Personal!$AJ$9:$BY$17,30,FALSE)=0,"",VLOOKUP($H5,Personal!$AJ$9:$BY$17,30,FALSE))</f>
        <v/>
      </c>
      <c r="Z5" s="169" t="str">
        <f>Personal!D5</f>
        <v/>
      </c>
      <c r="AE5" s="75" t="str">
        <f>IF(AL1="","Please go to 'Personal Details' and provide the necessary information","")</f>
        <v>Please go to 'Personal Details' and provide the necessary information</v>
      </c>
      <c r="AM5" s="75" t="str">
        <f>IF(AM6="","Use the person icon to add subject options to the dropdown list","")</f>
        <v>Use the person icon to add subject options to the dropdown list</v>
      </c>
      <c r="AR5" s="55"/>
      <c r="AS5" s="55"/>
    </row>
    <row r="6" spans="1:70" ht="15" customHeight="1" x14ac:dyDescent="0.5">
      <c r="A6" s="144">
        <v>5</v>
      </c>
      <c r="H6" s="168"/>
      <c r="I6" s="168"/>
      <c r="J6" s="168"/>
      <c r="Z6" s="56"/>
      <c r="AA6" s="24"/>
      <c r="AB6" s="23"/>
      <c r="AC6" s="72" t="str">
        <f>IF(AM1="","&lt;--- Click here","")</f>
        <v>&lt;--- Click here</v>
      </c>
      <c r="AG6" s="57"/>
      <c r="AL6" s="73" t="s">
        <v>36</v>
      </c>
      <c r="AM6" s="226"/>
      <c r="AN6" s="227"/>
      <c r="AO6" s="227"/>
      <c r="AP6" s="227"/>
      <c r="AQ6" s="228"/>
      <c r="AS6" s="182"/>
      <c r="AT6" s="182"/>
      <c r="AU6" s="182"/>
      <c r="AV6" s="182"/>
      <c r="AW6" s="182"/>
      <c r="AX6" s="182"/>
      <c r="AY6" s="182"/>
    </row>
    <row r="7" spans="1:70" ht="15" customHeight="1" thickBot="1" x14ac:dyDescent="0.55000000000000004">
      <c r="A7" s="144">
        <v>6</v>
      </c>
      <c r="C7" s="245" t="s">
        <v>23</v>
      </c>
      <c r="D7" s="245" t="s">
        <v>24</v>
      </c>
      <c r="E7" s="245" t="s">
        <v>25</v>
      </c>
      <c r="F7" s="245" t="s">
        <v>26</v>
      </c>
      <c r="Z7" s="56"/>
      <c r="AA7" s="24"/>
      <c r="AB7" s="23"/>
      <c r="AD7" s="58"/>
      <c r="AL7" s="39"/>
      <c r="AM7" s="40"/>
      <c r="AN7" s="55"/>
      <c r="AO7" s="55"/>
      <c r="AP7" s="55"/>
      <c r="AR7" s="74"/>
      <c r="AS7" s="40" t="str">
        <f>IF(AM6="Other","Enter the name of the subject here","")</f>
        <v/>
      </c>
      <c r="AT7" s="74"/>
      <c r="AU7" s="74"/>
      <c r="AV7" s="74"/>
      <c r="AW7" s="74"/>
      <c r="AX7" s="74"/>
      <c r="AY7" s="74"/>
    </row>
    <row r="8" spans="1:70" ht="15" customHeight="1" thickBot="1" x14ac:dyDescent="0.55000000000000004">
      <c r="A8" s="144">
        <v>7</v>
      </c>
      <c r="C8" s="245"/>
      <c r="D8" s="245"/>
      <c r="E8" s="245"/>
      <c r="F8" s="245"/>
      <c r="Z8" s="56"/>
      <c r="AB8" s="178"/>
      <c r="AI8" s="74"/>
      <c r="AJ8" s="74"/>
      <c r="AK8" s="74"/>
      <c r="AL8" s="73" t="str">
        <f>IF(AC6="&lt;--- Click here","","Test Title:")</f>
        <v/>
      </c>
      <c r="AM8" s="226"/>
      <c r="AN8" s="227"/>
      <c r="AO8" s="227"/>
      <c r="AP8" s="227"/>
      <c r="AQ8" s="227"/>
      <c r="AR8" s="227"/>
      <c r="AS8" s="227"/>
      <c r="AT8" s="227"/>
      <c r="AU8" s="227"/>
      <c r="AV8" s="227"/>
      <c r="AW8" s="227"/>
      <c r="AX8" s="227"/>
      <c r="AY8" s="228"/>
    </row>
    <row r="9" spans="1:70" ht="15" customHeight="1" x14ac:dyDescent="0.5">
      <c r="A9" s="144">
        <v>8</v>
      </c>
      <c r="C9" s="245"/>
      <c r="D9" s="245"/>
      <c r="E9" s="245"/>
      <c r="F9" s="245"/>
      <c r="Z9" s="56"/>
      <c r="AB9" s="159"/>
      <c r="AD9" s="159"/>
      <c r="AI9" s="74"/>
      <c r="AJ9" s="74"/>
      <c r="AK9" s="74"/>
      <c r="AM9" s="40"/>
      <c r="AZ9" s="55"/>
      <c r="BA9" s="55"/>
      <c r="BB9" s="55"/>
      <c r="BC9" s="55"/>
      <c r="BD9" s="55"/>
    </row>
    <row r="10" spans="1:70" ht="15" customHeight="1" x14ac:dyDescent="0.5">
      <c r="A10" s="144">
        <v>9</v>
      </c>
      <c r="C10" s="245"/>
      <c r="D10" s="245"/>
      <c r="E10" s="245"/>
      <c r="F10" s="245"/>
      <c r="H10" s="250" t="s">
        <v>28</v>
      </c>
      <c r="I10" s="250"/>
      <c r="J10" s="250"/>
      <c r="Z10" s="56"/>
      <c r="AB10" s="24"/>
      <c r="AC10" s="86"/>
      <c r="AI10" s="74"/>
      <c r="AJ10" s="74"/>
      <c r="AK10" s="74"/>
      <c r="AZ10" s="57"/>
      <c r="BA10" s="57"/>
      <c r="BB10" s="57"/>
      <c r="BC10" s="57"/>
      <c r="BD10" s="57"/>
      <c r="BE10" s="59"/>
    </row>
    <row r="11" spans="1:70" ht="15" customHeight="1" x14ac:dyDescent="0.25">
      <c r="A11" s="144">
        <v>10</v>
      </c>
      <c r="C11" s="246"/>
      <c r="D11" s="246"/>
      <c r="E11" s="246"/>
      <c r="F11" s="246"/>
      <c r="H11" s="170" t="s">
        <v>29</v>
      </c>
      <c r="I11" s="171" t="s">
        <v>30</v>
      </c>
      <c r="J11" s="172" t="s">
        <v>31</v>
      </c>
      <c r="AB11" s="24"/>
      <c r="BE11" s="57"/>
    </row>
    <row r="12" spans="1:70" ht="15" customHeight="1" x14ac:dyDescent="0.25">
      <c r="C12" s="173" t="str">
        <f>IF(OR(AN20="",AN19=""),"",AN20-AN19)</f>
        <v/>
      </c>
      <c r="D12" s="173" t="str">
        <f>IF(AN19="","",AN19+0.125)</f>
        <v/>
      </c>
      <c r="E12" s="173">
        <f>YEAR(AI19)</f>
        <v>1900</v>
      </c>
      <c r="F12" s="173" t="str">
        <f>IF(AI19="","",MONTH(AI19))</f>
        <v/>
      </c>
      <c r="G12" s="161"/>
      <c r="H12" s="174" t="e">
        <f>IF(AL19="",VLOOKUP(J13,AI19:AM21,2,FALSE),AL19)</f>
        <v>#N/A</v>
      </c>
      <c r="I12" s="175" t="e">
        <f>IF(AN19="",VLOOKUP(L12,AH19:AL20,2,FALSE),AN19)</f>
        <v>#N/A</v>
      </c>
      <c r="J12" s="176" t="e">
        <f>VLOOKUP(N12,AI19:AM22,2,FALSE)</f>
        <v>#N/A</v>
      </c>
      <c r="AL12" s="225" t="s">
        <v>6</v>
      </c>
      <c r="AM12" s="225"/>
    </row>
    <row r="13" spans="1:70" ht="15" customHeight="1" x14ac:dyDescent="0.25">
      <c r="C13" s="173" t="str">
        <f>IF(OR(AN21="",AN20=""),"",AN21-AN20)</f>
        <v/>
      </c>
      <c r="D13" s="173" t="str">
        <f>IF(AN20="","",AN20+0.125)</f>
        <v/>
      </c>
      <c r="E13" s="173">
        <f>YEAR(AI20)</f>
        <v>1900</v>
      </c>
      <c r="F13" s="173" t="str">
        <f>IF(AI20="","",MONTH(AI20))</f>
        <v/>
      </c>
      <c r="G13" s="161"/>
      <c r="H13" s="174" t="e">
        <f>IF(AL20="",VLOOKUP(J14,AI20:AM22,2,FALSE),AL20)</f>
        <v>#VALUE!</v>
      </c>
      <c r="I13" s="175" t="e">
        <f>IF(AN20="",VLOOKUP(L13,AH20:AL21,2,FALSE),AN20)</f>
        <v>#N/A</v>
      </c>
      <c r="J13" s="177" t="e">
        <f>IF(BE20="",VLOOKUP(M12,AI19:AM20,2,FALSE),BE20)</f>
        <v>#N/A</v>
      </c>
      <c r="AB13" s="24"/>
      <c r="AI13" s="225" t="s">
        <v>5</v>
      </c>
      <c r="AJ13" s="225"/>
      <c r="AK13" s="225"/>
      <c r="AL13" s="225"/>
      <c r="AM13" s="225"/>
      <c r="AN13" s="225" t="s">
        <v>7</v>
      </c>
      <c r="AO13" s="225"/>
      <c r="AR13" s="60"/>
      <c r="AS13" s="60"/>
      <c r="BE13" s="225" t="s">
        <v>8</v>
      </c>
      <c r="BF13" s="225"/>
    </row>
    <row r="14" spans="1:70" ht="15" customHeight="1" x14ac:dyDescent="0.25">
      <c r="C14" s="173" t="str">
        <f>IF(OR(AN22="",AN21=""),"",AN22-AN21)</f>
        <v/>
      </c>
      <c r="D14" s="173" t="str">
        <f>IF(AN21="","",AN21+0.125)</f>
        <v/>
      </c>
      <c r="E14" s="173">
        <f>YEAR(AI21)</f>
        <v>1900</v>
      </c>
      <c r="F14" s="173" t="str">
        <f>IF(AI21="","",MONTH(AI21))</f>
        <v/>
      </c>
      <c r="G14" s="161"/>
      <c r="H14" s="174" t="e">
        <f>IF(AL21="",VLOOKUP(J15,AI21:AM23,2,FALSE),AL21)</f>
        <v>#VALUE!</v>
      </c>
      <c r="I14" s="175" t="e">
        <f>IF(AN21="",VLOOKUP(L14,AH21:AL22,2,FALSE),AN21)</f>
        <v>#N/A</v>
      </c>
      <c r="J14" s="177" t="e">
        <f>IF(BE21="",VLOOKUP(M13,AI20:AM21,2,FALSE),BE21)</f>
        <v>#N/A</v>
      </c>
      <c r="AB14" s="23"/>
      <c r="AF14" s="36"/>
      <c r="AI14" s="225"/>
      <c r="AJ14" s="225"/>
      <c r="AK14" s="225"/>
      <c r="AL14" s="225"/>
      <c r="AM14" s="225"/>
      <c r="AN14" s="225"/>
      <c r="AO14" s="225"/>
      <c r="AR14" s="60"/>
      <c r="AS14" s="60"/>
      <c r="BE14" s="225"/>
      <c r="BF14" s="225"/>
      <c r="BP14" s="37" t="s">
        <v>32</v>
      </c>
      <c r="BQ14" s="224" t="str">
        <f>IF(C12="","",IF(C16=0,0,C16))</f>
        <v/>
      </c>
      <c r="BR14" s="224"/>
    </row>
    <row r="15" spans="1:70" ht="15" customHeight="1" x14ac:dyDescent="0.25">
      <c r="C15" s="173" t="str">
        <f>IF(OR(AN23="",AN22=""),"",AN23-AN22)</f>
        <v/>
      </c>
      <c r="D15" s="173" t="str">
        <f>IF(AN22="","",AN22+0.125)</f>
        <v/>
      </c>
      <c r="E15" s="173">
        <f>YEAR(AI22)</f>
        <v>1900</v>
      </c>
      <c r="F15" s="173" t="str">
        <f>IF(AI22="","",MONTH(AI22))</f>
        <v/>
      </c>
      <c r="G15" s="161"/>
      <c r="H15" s="174" t="e">
        <f>IF(AL22="",VLOOKUP(J16,AI22:AM24,2,FALSE),AL22)</f>
        <v>#VALUE!</v>
      </c>
      <c r="I15" s="175" t="e">
        <f>IF(AN22="",VLOOKUP(L15,AH22:AL23,2,FALSE),AN22)</f>
        <v>#N/A</v>
      </c>
      <c r="J15" s="177" t="e">
        <f>IF(BE22="",VLOOKUP(M14,AI21:AM22,2,FALSE),BE22)</f>
        <v>#N/A</v>
      </c>
      <c r="AB15" s="23"/>
      <c r="AF15" s="61"/>
      <c r="AG15" s="61"/>
      <c r="AI15" s="225"/>
      <c r="AJ15" s="225"/>
      <c r="AK15" s="225"/>
      <c r="AL15" s="225"/>
      <c r="AM15" s="225"/>
      <c r="AN15" s="225"/>
      <c r="AO15" s="225"/>
      <c r="AR15" s="60"/>
      <c r="AS15" s="60"/>
      <c r="BE15" s="225"/>
      <c r="BF15" s="225"/>
    </row>
    <row r="16" spans="1:70" ht="15" customHeight="1" x14ac:dyDescent="0.25">
      <c r="C16" s="173" t="str">
        <f>IF(ISERROR(AVERAGE(C12:C15)),"",AVERAGE(C12:C15))</f>
        <v/>
      </c>
      <c r="D16" s="173" t="str">
        <f>IF(AN23="","",AN23+0.125)</f>
        <v/>
      </c>
      <c r="E16" s="173">
        <f>YEAR(AI23)</f>
        <v>1900</v>
      </c>
      <c r="F16" s="173" t="str">
        <f>IF(AI23="","",MONTH(AI23))</f>
        <v/>
      </c>
      <c r="G16" s="161"/>
      <c r="H16" s="174" t="e">
        <f>IF(AL23="",VLOOKUP(J17,AI23:AM25,2,FALSE),AL23)</f>
        <v>#VALUE!</v>
      </c>
      <c r="I16" s="175" t="e">
        <f>IF(AN23="",VLOOKUP(L16,AH23:AL24,2,FALSE),AN23)</f>
        <v>#N/A</v>
      </c>
      <c r="J16" s="177" t="e">
        <f>IF(BE23="",VLOOKUP(M15,AI22:AM23,2,FALSE),BE23)</f>
        <v>#N/A</v>
      </c>
      <c r="AB16" s="157"/>
      <c r="AF16" s="61"/>
      <c r="AG16" s="61"/>
      <c r="AI16" s="225"/>
      <c r="AJ16" s="225"/>
      <c r="AK16" s="225"/>
      <c r="AL16" s="225"/>
      <c r="AM16" s="225"/>
      <c r="AN16" s="225"/>
      <c r="AO16" s="225"/>
      <c r="AR16" s="60"/>
      <c r="AS16" s="60"/>
      <c r="BE16" s="225"/>
      <c r="BF16" s="225"/>
    </row>
    <row r="17" spans="3:78" ht="15" customHeight="1" x14ac:dyDescent="0.25">
      <c r="C17" s="161"/>
      <c r="D17" s="161"/>
      <c r="E17" s="161"/>
      <c r="F17" s="161"/>
      <c r="G17" s="161"/>
      <c r="H17" s="161"/>
      <c r="AB17" s="23"/>
      <c r="AF17" s="61"/>
      <c r="AG17" s="61"/>
      <c r="AI17" s="225"/>
      <c r="AJ17" s="225"/>
      <c r="AK17" s="225"/>
      <c r="AL17" s="225"/>
      <c r="AM17" s="225"/>
      <c r="AN17" s="225"/>
      <c r="AO17" s="225"/>
      <c r="AQ17" s="62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225"/>
      <c r="BF17" s="225"/>
      <c r="BG17" s="63"/>
      <c r="BH17" s="62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</row>
    <row r="18" spans="3:78" x14ac:dyDescent="0.25">
      <c r="C18" s="161"/>
      <c r="D18" s="161"/>
      <c r="E18" s="161"/>
      <c r="F18" s="161"/>
      <c r="G18" s="161"/>
      <c r="H18" s="161"/>
      <c r="AB18" s="23"/>
      <c r="AE18" s="58"/>
      <c r="AF18" s="61"/>
      <c r="AG18" s="61"/>
      <c r="AI18" s="225"/>
      <c r="AJ18" s="225"/>
      <c r="AK18" s="225"/>
      <c r="AL18" s="225"/>
      <c r="AM18" s="225"/>
      <c r="AN18" s="225"/>
      <c r="AO18" s="225"/>
      <c r="AQ18" s="87" t="s">
        <v>65</v>
      </c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225"/>
      <c r="BF18" s="225"/>
      <c r="BH18" s="87" t="s">
        <v>66</v>
      </c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</row>
    <row r="19" spans="3:78" ht="22.5" customHeight="1" x14ac:dyDescent="0.45">
      <c r="C19" s="144" t="s">
        <v>27</v>
      </c>
      <c r="H19" s="144" t="s">
        <v>52</v>
      </c>
      <c r="AD19" s="83" t="str">
        <f>IF(AND(AM1&lt;&gt;"",AM2&lt;&gt;"",AI19=""),"Next --&gt;&gt;","")</f>
        <v/>
      </c>
      <c r="AF19" s="61"/>
      <c r="AH19" s="65" t="s">
        <v>92</v>
      </c>
      <c r="AI19" s="229"/>
      <c r="AJ19" s="230"/>
      <c r="AK19" s="231"/>
      <c r="AL19" s="237" t="str">
        <f>IF(OR($AM$2="",$AI19=""),"",IF(AND(AI19="",AI20&gt;0),AL20-1.25,VLOOKUP($AM$2-($D$20-$E12),'VELS Data'!$A$1:$M$12,F12+1,FALSE)))</f>
        <v/>
      </c>
      <c r="AM19" s="238"/>
      <c r="AN19" s="239"/>
      <c r="AO19" s="240"/>
      <c r="AP19" s="241"/>
      <c r="AQ19" s="242"/>
      <c r="AR19" s="242"/>
      <c r="AS19" s="242"/>
      <c r="AT19" s="242"/>
      <c r="AU19" s="242"/>
      <c r="AV19" s="242"/>
      <c r="AW19" s="242"/>
      <c r="AX19" s="242"/>
      <c r="AY19" s="242"/>
      <c r="AZ19" s="242"/>
      <c r="BA19" s="242"/>
      <c r="BB19" s="242"/>
      <c r="BC19" s="242"/>
      <c r="BD19" s="243"/>
      <c r="BE19" s="270"/>
      <c r="BF19" s="270"/>
      <c r="BG19" s="251"/>
      <c r="BH19" s="252"/>
      <c r="BI19" s="252"/>
      <c r="BJ19" s="252"/>
      <c r="BK19" s="252"/>
      <c r="BL19" s="252"/>
      <c r="BM19" s="252"/>
      <c r="BN19" s="252"/>
      <c r="BO19" s="252"/>
      <c r="BP19" s="252"/>
      <c r="BQ19" s="252"/>
      <c r="BR19" s="252"/>
      <c r="BS19" s="252"/>
      <c r="BT19" s="252"/>
      <c r="BU19" s="252"/>
      <c r="BV19" s="252"/>
      <c r="BW19" s="252"/>
      <c r="BX19" s="252"/>
      <c r="BY19" s="252"/>
      <c r="BZ19" s="253"/>
    </row>
    <row r="20" spans="3:78" ht="22.5" customHeight="1" x14ac:dyDescent="0.25">
      <c r="C20" s="22">
        <f ca="1">TODAY()</f>
        <v>42060</v>
      </c>
      <c r="D20" s="21">
        <f ca="1">YEAR(C20)</f>
        <v>2015</v>
      </c>
      <c r="H20" s="144" t="s">
        <v>53</v>
      </c>
      <c r="AH20" s="65" t="s">
        <v>1</v>
      </c>
      <c r="AI20" s="229"/>
      <c r="AJ20" s="230"/>
      <c r="AK20" s="231"/>
      <c r="AL20" s="232" t="e">
        <f>IF(OR($AM$2="",$AI20=""),AL19+0.125,VLOOKUP($AM$2-($D$20-$E13),'VELS Data'!$A$1:$M$12,F13+1,FALSE))</f>
        <v>#VALUE!</v>
      </c>
      <c r="AM20" s="232"/>
      <c r="AN20" s="233"/>
      <c r="AO20" s="233"/>
      <c r="AP20" s="247"/>
      <c r="AQ20" s="248"/>
      <c r="AR20" s="248"/>
      <c r="AS20" s="248"/>
      <c r="AT20" s="248"/>
      <c r="AU20" s="248"/>
      <c r="AV20" s="248"/>
      <c r="AW20" s="248"/>
      <c r="AX20" s="248"/>
      <c r="AY20" s="248"/>
      <c r="AZ20" s="248"/>
      <c r="BA20" s="248"/>
      <c r="BB20" s="248"/>
      <c r="BC20" s="248"/>
      <c r="BD20" s="249"/>
      <c r="BE20" s="235"/>
      <c r="BF20" s="236"/>
      <c r="BG20" s="254"/>
      <c r="BH20" s="255"/>
      <c r="BI20" s="255"/>
      <c r="BJ20" s="255"/>
      <c r="BK20" s="255"/>
      <c r="BL20" s="255"/>
      <c r="BM20" s="255"/>
      <c r="BN20" s="255"/>
      <c r="BO20" s="255"/>
      <c r="BP20" s="255"/>
      <c r="BQ20" s="255"/>
      <c r="BR20" s="255"/>
      <c r="BS20" s="255"/>
      <c r="BT20" s="255"/>
      <c r="BU20" s="255"/>
      <c r="BV20" s="255"/>
      <c r="BW20" s="255"/>
      <c r="BX20" s="255"/>
      <c r="BY20" s="255"/>
      <c r="BZ20" s="256"/>
    </row>
    <row r="21" spans="3:78" ht="22.5" customHeight="1" x14ac:dyDescent="0.25">
      <c r="C21" s="21" t="s">
        <v>38</v>
      </c>
      <c r="D21" s="21" t="s">
        <v>39</v>
      </c>
      <c r="AH21" s="65" t="s">
        <v>2</v>
      </c>
      <c r="AI21" s="229"/>
      <c r="AJ21" s="230"/>
      <c r="AK21" s="231"/>
      <c r="AL21" s="232" t="e">
        <f>IF(OR($AM$2="",$AI21=""),AL20+0.125,VLOOKUP($AM$2-($D$20-$E14),'VELS Data'!$A$1:$M$12,F14+1,FALSE))</f>
        <v>#VALUE!</v>
      </c>
      <c r="AM21" s="232"/>
      <c r="AN21" s="233"/>
      <c r="AO21" s="233"/>
      <c r="AP21" s="247"/>
      <c r="AQ21" s="248"/>
      <c r="AR21" s="248"/>
      <c r="AS21" s="248"/>
      <c r="AT21" s="248"/>
      <c r="AU21" s="248"/>
      <c r="AV21" s="248"/>
      <c r="AW21" s="248"/>
      <c r="AX21" s="248"/>
      <c r="AY21" s="248"/>
      <c r="AZ21" s="248"/>
      <c r="BA21" s="248"/>
      <c r="BB21" s="248"/>
      <c r="BC21" s="248"/>
      <c r="BD21" s="249"/>
      <c r="BE21" s="268"/>
      <c r="BF21" s="268"/>
      <c r="BG21" s="262"/>
      <c r="BH21" s="263"/>
      <c r="BI21" s="263"/>
      <c r="BJ21" s="263"/>
      <c r="BK21" s="263"/>
      <c r="BL21" s="263"/>
      <c r="BM21" s="263"/>
      <c r="BN21" s="263"/>
      <c r="BO21" s="263"/>
      <c r="BP21" s="263"/>
      <c r="BQ21" s="263"/>
      <c r="BR21" s="263"/>
      <c r="BS21" s="263"/>
      <c r="BT21" s="263"/>
      <c r="BU21" s="263"/>
      <c r="BV21" s="263"/>
      <c r="BW21" s="263"/>
      <c r="BX21" s="263"/>
      <c r="BY21" s="263"/>
      <c r="BZ21" s="264"/>
    </row>
    <row r="22" spans="3:78" ht="22.5" customHeight="1" x14ac:dyDescent="0.25">
      <c r="C22" s="144" t="s">
        <v>37</v>
      </c>
      <c r="D22" s="144" t="s">
        <v>37</v>
      </c>
      <c r="AH22" s="65" t="s">
        <v>3</v>
      </c>
      <c r="AI22" s="229"/>
      <c r="AJ22" s="230"/>
      <c r="AK22" s="231"/>
      <c r="AL22" s="232" t="e">
        <f>IF(OR($AM$2="",$AI22=""),AL21+0.125,VLOOKUP($AM$2-($D$20-$E15),'VELS Data'!$A$1:$M$12,F15+1,FALSE))</f>
        <v>#VALUE!</v>
      </c>
      <c r="AM22" s="232"/>
      <c r="AN22" s="233"/>
      <c r="AO22" s="233"/>
      <c r="AP22" s="247"/>
      <c r="AQ22" s="248"/>
      <c r="AR22" s="248"/>
      <c r="AS22" s="248"/>
      <c r="AT22" s="248"/>
      <c r="AU22" s="248"/>
      <c r="AV22" s="248"/>
      <c r="AW22" s="248"/>
      <c r="AX22" s="248"/>
      <c r="AY22" s="248"/>
      <c r="AZ22" s="248"/>
      <c r="BA22" s="248"/>
      <c r="BB22" s="248"/>
      <c r="BC22" s="248"/>
      <c r="BD22" s="249"/>
      <c r="BE22" s="268"/>
      <c r="BF22" s="268"/>
      <c r="BG22" s="262"/>
      <c r="BH22" s="263"/>
      <c r="BI22" s="263"/>
      <c r="BJ22" s="263"/>
      <c r="BK22" s="263"/>
      <c r="BL22" s="263"/>
      <c r="BM22" s="263"/>
      <c r="BN22" s="263"/>
      <c r="BO22" s="263"/>
      <c r="BP22" s="263"/>
      <c r="BQ22" s="263"/>
      <c r="BR22" s="263"/>
      <c r="BS22" s="263"/>
      <c r="BT22" s="263"/>
      <c r="BU22" s="263"/>
      <c r="BV22" s="263"/>
      <c r="BW22" s="263"/>
      <c r="BX22" s="263"/>
      <c r="BY22" s="263"/>
      <c r="BZ22" s="264"/>
    </row>
    <row r="23" spans="3:78" ht="22.5" customHeight="1" x14ac:dyDescent="0.25">
      <c r="C23" s="144" t="s">
        <v>40</v>
      </c>
      <c r="D23" s="144" t="s">
        <v>46</v>
      </c>
      <c r="AH23" s="65" t="s">
        <v>4</v>
      </c>
      <c r="AI23" s="229"/>
      <c r="AJ23" s="230"/>
      <c r="AK23" s="231"/>
      <c r="AL23" s="232" t="e">
        <f>IF(OR($AM$2="",$AI23=""),AL22+0.125,VLOOKUP($AM$2-($D$20-$E16),'VELS Data'!$A$1:$M$12,F16+1,FALSE))</f>
        <v>#VALUE!</v>
      </c>
      <c r="AM23" s="232"/>
      <c r="AN23" s="233"/>
      <c r="AO23" s="233"/>
      <c r="AP23" s="247"/>
      <c r="AQ23" s="248"/>
      <c r="AR23" s="248"/>
      <c r="AS23" s="248"/>
      <c r="AT23" s="248"/>
      <c r="AU23" s="248"/>
      <c r="AV23" s="248"/>
      <c r="AW23" s="248"/>
      <c r="AX23" s="248"/>
      <c r="AY23" s="248"/>
      <c r="AZ23" s="248"/>
      <c r="BA23" s="248"/>
      <c r="BB23" s="248"/>
      <c r="BC23" s="248"/>
      <c r="BD23" s="249"/>
      <c r="BE23" s="268"/>
      <c r="BF23" s="268"/>
      <c r="BG23" s="262"/>
      <c r="BH23" s="263"/>
      <c r="BI23" s="263"/>
      <c r="BJ23" s="263"/>
      <c r="BK23" s="263"/>
      <c r="BL23" s="263"/>
      <c r="BM23" s="263"/>
      <c r="BN23" s="263"/>
      <c r="BO23" s="263"/>
      <c r="BP23" s="263"/>
      <c r="BQ23" s="263"/>
      <c r="BR23" s="263"/>
      <c r="BS23" s="263"/>
      <c r="BT23" s="263"/>
      <c r="BU23" s="263"/>
      <c r="BV23" s="263"/>
      <c r="BW23" s="263"/>
      <c r="BX23" s="263"/>
      <c r="BY23" s="263"/>
      <c r="BZ23" s="264"/>
    </row>
    <row r="24" spans="3:78" ht="15" customHeight="1" x14ac:dyDescent="0.25">
      <c r="C24" s="144" t="s">
        <v>41</v>
      </c>
      <c r="D24" s="144" t="s">
        <v>47</v>
      </c>
    </row>
    <row r="25" spans="3:78" ht="15" customHeight="1" x14ac:dyDescent="0.25">
      <c r="C25" s="144" t="s">
        <v>42</v>
      </c>
      <c r="D25" s="144" t="s">
        <v>43</v>
      </c>
      <c r="AJ25" s="82"/>
    </row>
    <row r="26" spans="3:78" x14ac:dyDescent="0.25">
      <c r="D26" s="144" t="s">
        <v>44</v>
      </c>
    </row>
    <row r="27" spans="3:78" x14ac:dyDescent="0.25">
      <c r="D27" s="144" t="s">
        <v>45</v>
      </c>
    </row>
    <row r="28" spans="3:78" x14ac:dyDescent="0.25">
      <c r="AM28" s="61"/>
      <c r="AO28" s="222"/>
      <c r="AP28" s="222"/>
      <c r="AQ28" s="222"/>
      <c r="AR28" s="222"/>
      <c r="AS28" s="222"/>
      <c r="AT28" s="222"/>
      <c r="AU28" s="222"/>
      <c r="AV28" s="222"/>
      <c r="AW28" s="222"/>
      <c r="AX28" s="61"/>
      <c r="AY28" s="61"/>
      <c r="AZ28" s="61"/>
      <c r="BA28" s="61"/>
      <c r="BB28" s="61"/>
    </row>
    <row r="29" spans="3:78" x14ac:dyDescent="0.25">
      <c r="AO29" s="222"/>
      <c r="AP29" s="222"/>
      <c r="AQ29" s="222"/>
      <c r="AR29" s="222"/>
      <c r="AS29" s="222"/>
      <c r="AT29" s="222"/>
      <c r="AU29" s="222"/>
      <c r="AV29" s="222"/>
      <c r="AW29" s="222"/>
    </row>
    <row r="30" spans="3:78" x14ac:dyDescent="0.25">
      <c r="AO30" s="222"/>
      <c r="AP30" s="222"/>
      <c r="AQ30" s="222"/>
      <c r="AR30" s="222"/>
      <c r="AS30" s="222"/>
      <c r="AT30" s="222"/>
      <c r="AU30" s="222"/>
      <c r="AV30" s="222"/>
      <c r="AW30" s="222"/>
    </row>
  </sheetData>
  <sheetProtection password="D2B2" sheet="1" objects="1" scenarios="1" selectLockedCells="1"/>
  <mergeCells count="55">
    <mergeCell ref="C7:C11"/>
    <mergeCell ref="D7:D11"/>
    <mergeCell ref="E7:E11"/>
    <mergeCell ref="F7:F11"/>
    <mergeCell ref="AM8:AY8"/>
    <mergeCell ref="H10:J10"/>
    <mergeCell ref="AL12:AM18"/>
    <mergeCell ref="AI13:AK18"/>
    <mergeCell ref="AN13:AO18"/>
    <mergeCell ref="BE13:BF18"/>
    <mergeCell ref="BQ14:BR14"/>
    <mergeCell ref="BE20:BF20"/>
    <mergeCell ref="BG20:BZ20"/>
    <mergeCell ref="AI20:AK20"/>
    <mergeCell ref="AL20:AM20"/>
    <mergeCell ref="AN20:AO20"/>
    <mergeCell ref="AP20:BD20"/>
    <mergeCell ref="BE22:BF22"/>
    <mergeCell ref="BG19:BZ19"/>
    <mergeCell ref="AI22:AK22"/>
    <mergeCell ref="AL22:AM22"/>
    <mergeCell ref="AN22:AO22"/>
    <mergeCell ref="AP22:BD22"/>
    <mergeCell ref="BE19:BF19"/>
    <mergeCell ref="BG22:BZ22"/>
    <mergeCell ref="AI21:AK21"/>
    <mergeCell ref="AL21:AM21"/>
    <mergeCell ref="BE21:BF21"/>
    <mergeCell ref="BG21:BZ21"/>
    <mergeCell ref="AI19:AK19"/>
    <mergeCell ref="AL19:AM19"/>
    <mergeCell ref="AN19:AO19"/>
    <mergeCell ref="AP19:BD19"/>
    <mergeCell ref="BE23:BF23"/>
    <mergeCell ref="BG23:BZ23"/>
    <mergeCell ref="AI23:AK23"/>
    <mergeCell ref="AL23:AM23"/>
    <mergeCell ref="AN23:AO23"/>
    <mergeCell ref="AP23:BD23"/>
    <mergeCell ref="AN3:AY3"/>
    <mergeCell ref="AO30:AQ30"/>
    <mergeCell ref="AR30:AS30"/>
    <mergeCell ref="AT30:AU30"/>
    <mergeCell ref="AV30:AW30"/>
    <mergeCell ref="AO28:AQ28"/>
    <mergeCell ref="AR28:AS28"/>
    <mergeCell ref="AT28:AU28"/>
    <mergeCell ref="AV28:AW28"/>
    <mergeCell ref="AO29:AQ29"/>
    <mergeCell ref="AR29:AS29"/>
    <mergeCell ref="AT29:AU29"/>
    <mergeCell ref="AV29:AW29"/>
    <mergeCell ref="AP21:BD21"/>
    <mergeCell ref="AN21:AO21"/>
    <mergeCell ref="AM6:AQ6"/>
  </mergeCells>
  <conditionalFormatting sqref="AL20:AM23">
    <cfRule type="expression" dxfId="63" priority="4">
      <formula>$AI20=""</formula>
    </cfRule>
  </conditionalFormatting>
  <conditionalFormatting sqref="AN19:AO19">
    <cfRule type="expression" dxfId="62" priority="3">
      <formula>AND($AI$19&lt;&gt;"",$AN$19="")</formula>
    </cfRule>
  </conditionalFormatting>
  <conditionalFormatting sqref="BQ14:BR14">
    <cfRule type="cellIs" dxfId="61" priority="5" operator="greaterThan">
      <formula>0.24</formula>
    </cfRule>
  </conditionalFormatting>
  <conditionalFormatting sqref="BP14:BR14">
    <cfRule type="expression" dxfId="60" priority="6" stopIfTrue="1">
      <formula>$AM$2=""</formula>
    </cfRule>
  </conditionalFormatting>
  <conditionalFormatting sqref="AI19:AK19">
    <cfRule type="expression" dxfId="59" priority="7">
      <formula>AND($AM$1&lt;&gt;"",$AM$2&lt;&gt;"",$AI$19="")</formula>
    </cfRule>
  </conditionalFormatting>
  <conditionalFormatting sqref="AH19:AH23 AF14 AI12:BM18 BT12:BZ18 BN12:BS13 BN15:BS18">
    <cfRule type="expression" dxfId="58" priority="8">
      <formula>OR($AM$1="",$AM$2="")</formula>
    </cfRule>
  </conditionalFormatting>
  <conditionalFormatting sqref="AS6:AY6">
    <cfRule type="expression" dxfId="57" priority="9">
      <formula>$AM$6="Other"</formula>
    </cfRule>
  </conditionalFormatting>
  <conditionalFormatting sqref="AL3:AM4">
    <cfRule type="containsErrors" dxfId="56" priority="2">
      <formula>ISERROR(AL3)</formula>
    </cfRule>
  </conditionalFormatting>
  <conditionalFormatting sqref="AH6:AQ9 AS6:AY9 AR7:AR9">
    <cfRule type="expression" dxfId="55" priority="1">
      <formula>$AC$6="&lt;--- Click here"</formula>
    </cfRule>
  </conditionalFormatting>
  <dataValidations count="1">
    <dataValidation type="list" allowBlank="1" showInputMessage="1" showErrorMessage="1" sqref="AM6:AQ6">
      <formula1>$Z$1:$Z$5</formula1>
    </dataValidation>
  </dataValidation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BZ30"/>
  <sheetViews>
    <sheetView showGridLines="0" showRowColHeaders="0" topLeftCell="AA2" zoomScaleNormal="100" workbookViewId="0">
      <selection activeCell="BE20" sqref="BE20:BF20"/>
    </sheetView>
  </sheetViews>
  <sheetFormatPr defaultRowHeight="15" x14ac:dyDescent="0.25"/>
  <cols>
    <col min="1" max="2" width="2.85546875" style="144" hidden="1" customWidth="1"/>
    <col min="3" max="3" width="7.140625" style="144" hidden="1" customWidth="1"/>
    <col min="4" max="4" width="9.7109375" style="144" hidden="1" customWidth="1"/>
    <col min="5" max="7" width="7.140625" style="144" hidden="1" customWidth="1"/>
    <col min="8" max="10" width="8.5703125" style="144" hidden="1" customWidth="1"/>
    <col min="11" max="26" width="2.85546875" style="144" hidden="1" customWidth="1"/>
    <col min="27" max="28" width="2.85546875" style="144" customWidth="1"/>
    <col min="29" max="94" width="2.85546875" style="50" customWidth="1"/>
    <col min="95" max="16384" width="9.140625" style="50"/>
  </cols>
  <sheetData>
    <row r="1" spans="1:70" ht="15" customHeight="1" x14ac:dyDescent="0.25">
      <c r="A1" s="144" t="s">
        <v>0</v>
      </c>
      <c r="H1" s="166" t="s">
        <v>38</v>
      </c>
      <c r="I1" s="166" t="s">
        <v>62</v>
      </c>
      <c r="J1" s="166" t="s">
        <v>63</v>
      </c>
      <c r="Z1" s="167" t="str">
        <f>Personal!D1</f>
        <v/>
      </c>
      <c r="AE1" s="85" t="str">
        <f>"- AusVELS Data"</f>
        <v>- AusVELS Data</v>
      </c>
      <c r="AL1" s="78" t="str">
        <f>IF(AM1="","","Name: ")</f>
        <v/>
      </c>
      <c r="AM1" s="81" t="str">
        <f>IF(Personal!$AI$3="","",Personal!$AI$3)</f>
        <v/>
      </c>
    </row>
    <row r="2" spans="1:70" ht="15" customHeight="1" x14ac:dyDescent="0.35">
      <c r="A2" s="144">
        <v>1</v>
      </c>
      <c r="H2" s="168" t="str">
        <f>Z1</f>
        <v/>
      </c>
      <c r="I2" s="168" t="str">
        <f>IF(VLOOKUP($H2,Personal!$AJ$9:$BY$17,13,FALSE)=0,"",VLOOKUP($H2,Personal!$AJ$9:$BY$15,13,FALSE))</f>
        <v/>
      </c>
      <c r="J2" s="168" t="str">
        <f>IF(VLOOKUP($H2,Personal!$AJ$9:$BY$17,30,FALSE)=0,"",VLOOKUP($H2,Personal!$AJ$9:$BY$17,30,FALSE))</f>
        <v/>
      </c>
      <c r="Z2" s="169" t="str">
        <f>Personal!D2</f>
        <v/>
      </c>
      <c r="AJ2" s="52"/>
      <c r="AL2" s="78" t="str">
        <f>IF(AM2="","","Yr Lvl: ")</f>
        <v/>
      </c>
      <c r="AM2" s="80" t="str">
        <f>IF(AM1="","",Personal!$AI$5)</f>
        <v/>
      </c>
      <c r="AO2" s="204" t="s">
        <v>107</v>
      </c>
      <c r="BB2" s="36"/>
    </row>
    <row r="3" spans="1:70" ht="15" customHeight="1" x14ac:dyDescent="0.25">
      <c r="A3" s="144">
        <v>2</v>
      </c>
      <c r="H3" s="168" t="str">
        <f>Z2</f>
        <v/>
      </c>
      <c r="I3" s="168" t="str">
        <f>IF(VLOOKUP($H3,Personal!$AJ$9:$BY$17,13,FALSE)=0,"",VLOOKUP($H3,Personal!$AJ$9:$BY$17,13,FALSE))</f>
        <v/>
      </c>
      <c r="J3" s="168" t="str">
        <f>IF(VLOOKUP($H3,Personal!$AJ$9:$BY$17,30,FALSE)=0,"",VLOOKUP($H3,Personal!$AJ$9:$BY$17,30,FALSE))</f>
        <v/>
      </c>
      <c r="Z3" s="169" t="str">
        <f>Personal!D3</f>
        <v/>
      </c>
      <c r="AF3" s="35"/>
      <c r="AG3" s="35"/>
      <c r="AH3" s="37"/>
      <c r="AI3" s="53"/>
      <c r="AJ3" s="38"/>
      <c r="AK3" s="38"/>
      <c r="AL3" s="79" t="str">
        <f>IF(AM3="","","Teacher:")</f>
        <v/>
      </c>
      <c r="AM3" s="80" t="str">
        <f>IF(AM6="","",VLOOKUP($AM$6,$H$2:$J$7,2,FALSE))</f>
        <v/>
      </c>
      <c r="AN3" s="38"/>
      <c r="AO3" s="223" t="s">
        <v>108</v>
      </c>
      <c r="AP3" s="223"/>
      <c r="AQ3" s="223"/>
      <c r="AR3" s="223"/>
      <c r="AS3" s="223"/>
      <c r="AT3" s="223"/>
      <c r="AU3" s="223"/>
      <c r="AV3" s="223"/>
      <c r="AW3" s="223"/>
      <c r="AX3" s="223"/>
      <c r="AY3" s="223"/>
      <c r="AZ3" s="223"/>
    </row>
    <row r="4" spans="1:70" ht="15" customHeight="1" x14ac:dyDescent="0.25">
      <c r="A4" s="144">
        <v>3</v>
      </c>
      <c r="H4" s="168" t="str">
        <f>Z3</f>
        <v/>
      </c>
      <c r="I4" s="168" t="str">
        <f>IF(VLOOKUP($H4,Personal!$AJ$9:$BY$17,13,FALSE)=0,"",VLOOKUP($H4,Personal!$AJ$9:$BY$17,13,FALSE))</f>
        <v/>
      </c>
      <c r="J4" s="168" t="str">
        <f>IF(VLOOKUP($H4,Personal!$AJ$9:$BY$17,30,FALSE)=0,"",VLOOKUP($H4,Personal!$AJ$9:$BY$17,30,FALSE))</f>
        <v/>
      </c>
      <c r="Z4" s="169" t="str">
        <f>Personal!D4</f>
        <v/>
      </c>
      <c r="AB4" s="147"/>
      <c r="AH4" s="54"/>
      <c r="AL4" s="79" t="str">
        <f>IF(AM4="","","Teacher's email:")</f>
        <v/>
      </c>
      <c r="AM4" s="80" t="str">
        <f>IF(AM6="","",VLOOKUP($AM$6,$H$2:$J$7,3,FALSE))</f>
        <v/>
      </c>
      <c r="AS4" s="61"/>
      <c r="AT4" s="61"/>
      <c r="AU4" s="61"/>
      <c r="AV4" s="61"/>
      <c r="AW4" s="61"/>
      <c r="AX4" s="61"/>
      <c r="AY4" s="61"/>
      <c r="AZ4" s="61"/>
    </row>
    <row r="5" spans="1:70" ht="15" customHeight="1" x14ac:dyDescent="0.45">
      <c r="A5" s="144">
        <v>4</v>
      </c>
      <c r="H5" s="168" t="str">
        <f>Z4</f>
        <v/>
      </c>
      <c r="I5" s="168" t="str">
        <f>IF(VLOOKUP($H5,Personal!$AJ$9:$BY$17,13,FALSE)=0,"",VLOOKUP($H5,Personal!$AJ$9:$BY$17,13,FALSE))</f>
        <v/>
      </c>
      <c r="J5" s="168" t="str">
        <f>IF(VLOOKUP($H5,Personal!$AJ$9:$BY$17,30,FALSE)=0,"",VLOOKUP($H5,Personal!$AJ$9:$BY$17,30,FALSE))</f>
        <v/>
      </c>
      <c r="Z5" s="169" t="str">
        <f>Personal!D5</f>
        <v/>
      </c>
      <c r="AE5" s="75" t="str">
        <f>IF(AL1="","Please go to 'Personal Details' and provide the necessary information","")</f>
        <v>Please go to 'Personal Details' and provide the necessary information</v>
      </c>
      <c r="AM5" s="75" t="str">
        <f>IF(AM6="","Use the person icon to add subject options to the dropdown list","")</f>
        <v>Use the person icon to add subject options to the dropdown list</v>
      </c>
      <c r="AR5" s="55"/>
      <c r="AS5" s="55"/>
    </row>
    <row r="6" spans="1:70" ht="15" customHeight="1" x14ac:dyDescent="0.5">
      <c r="A6" s="144">
        <v>5</v>
      </c>
      <c r="H6" s="168"/>
      <c r="I6" s="168"/>
      <c r="J6" s="168"/>
      <c r="Z6" s="56"/>
      <c r="AA6" s="24"/>
      <c r="AB6" s="23"/>
      <c r="AC6" s="72" t="str">
        <f>IF(AM1="","&lt;--- Click here","")</f>
        <v>&lt;--- Click here</v>
      </c>
      <c r="AG6" s="57"/>
      <c r="AL6" s="73" t="s">
        <v>36</v>
      </c>
      <c r="AM6" s="226"/>
      <c r="AN6" s="227"/>
      <c r="AO6" s="227"/>
      <c r="AP6" s="227"/>
      <c r="AQ6" s="228"/>
      <c r="AS6" s="182"/>
      <c r="AT6" s="182"/>
      <c r="AU6" s="182"/>
      <c r="AV6" s="182"/>
      <c r="AW6" s="182"/>
      <c r="AX6" s="182"/>
      <c r="AY6" s="182"/>
    </row>
    <row r="7" spans="1:70" ht="15" customHeight="1" thickBot="1" x14ac:dyDescent="0.55000000000000004">
      <c r="A7" s="144">
        <v>6</v>
      </c>
      <c r="C7" s="245" t="s">
        <v>23</v>
      </c>
      <c r="D7" s="245" t="s">
        <v>24</v>
      </c>
      <c r="E7" s="245" t="s">
        <v>25</v>
      </c>
      <c r="F7" s="245" t="s">
        <v>26</v>
      </c>
      <c r="Z7" s="56"/>
      <c r="AA7" s="24"/>
      <c r="AB7" s="23"/>
      <c r="AD7" s="58"/>
      <c r="AL7" s="39"/>
      <c r="AM7" s="40"/>
      <c r="AN7" s="55"/>
      <c r="AO7" s="55"/>
      <c r="AP7" s="55"/>
      <c r="AR7" s="74"/>
      <c r="AS7" s="40" t="str">
        <f>IF(AM6="Other","Enter the name of the subject here","")</f>
        <v/>
      </c>
      <c r="AT7" s="74"/>
      <c r="AU7" s="74"/>
      <c r="AV7" s="74"/>
      <c r="AW7" s="74"/>
      <c r="AX7" s="74"/>
      <c r="AY7" s="74"/>
    </row>
    <row r="8" spans="1:70" ht="15" customHeight="1" thickBot="1" x14ac:dyDescent="0.55000000000000004">
      <c r="A8" s="144">
        <v>7</v>
      </c>
      <c r="C8" s="245"/>
      <c r="D8" s="245"/>
      <c r="E8" s="245"/>
      <c r="F8" s="245"/>
      <c r="Z8" s="56"/>
      <c r="AB8" s="178"/>
      <c r="AI8" s="74"/>
      <c r="AJ8" s="74"/>
      <c r="AK8" s="74"/>
      <c r="AL8" s="73" t="str">
        <f>IF(AC6="&lt;--- Click here","","Test Title:")</f>
        <v/>
      </c>
      <c r="AM8" s="226"/>
      <c r="AN8" s="227"/>
      <c r="AO8" s="227"/>
      <c r="AP8" s="227"/>
      <c r="AQ8" s="227"/>
      <c r="AR8" s="227"/>
      <c r="AS8" s="227"/>
      <c r="AT8" s="227"/>
      <c r="AU8" s="227"/>
      <c r="AV8" s="227"/>
      <c r="AW8" s="227"/>
      <c r="AX8" s="227"/>
      <c r="AY8" s="228"/>
    </row>
    <row r="9" spans="1:70" ht="15" customHeight="1" x14ac:dyDescent="0.5">
      <c r="A9" s="144">
        <v>8</v>
      </c>
      <c r="C9" s="245"/>
      <c r="D9" s="245"/>
      <c r="E9" s="245"/>
      <c r="F9" s="245"/>
      <c r="Z9" s="56"/>
      <c r="AB9" s="159"/>
      <c r="AD9" s="159"/>
      <c r="AI9" s="74"/>
      <c r="AJ9" s="74"/>
      <c r="AK9" s="74"/>
      <c r="AM9" s="40"/>
      <c r="AZ9" s="55"/>
      <c r="BA9" s="55"/>
      <c r="BB9" s="55"/>
      <c r="BC9" s="55"/>
      <c r="BD9" s="55"/>
    </row>
    <row r="10" spans="1:70" ht="15" customHeight="1" x14ac:dyDescent="0.5">
      <c r="A10" s="144">
        <v>9</v>
      </c>
      <c r="C10" s="245"/>
      <c r="D10" s="245"/>
      <c r="E10" s="245"/>
      <c r="F10" s="245"/>
      <c r="H10" s="250" t="s">
        <v>28</v>
      </c>
      <c r="I10" s="250"/>
      <c r="J10" s="250"/>
      <c r="Z10" s="56"/>
      <c r="AB10" s="24"/>
      <c r="AC10" s="86"/>
      <c r="AI10" s="74"/>
      <c r="AJ10" s="74"/>
      <c r="AK10" s="74"/>
      <c r="AZ10" s="57"/>
      <c r="BA10" s="57"/>
      <c r="BB10" s="57"/>
      <c r="BC10" s="57"/>
      <c r="BD10" s="57"/>
      <c r="BE10" s="59"/>
    </row>
    <row r="11" spans="1:70" ht="15" customHeight="1" x14ac:dyDescent="0.25">
      <c r="A11" s="144">
        <v>10</v>
      </c>
      <c r="C11" s="246"/>
      <c r="D11" s="246"/>
      <c r="E11" s="246"/>
      <c r="F11" s="246"/>
      <c r="H11" s="170" t="s">
        <v>29</v>
      </c>
      <c r="I11" s="171" t="s">
        <v>30</v>
      </c>
      <c r="J11" s="172" t="s">
        <v>31</v>
      </c>
      <c r="AB11" s="24"/>
      <c r="BE11" s="57"/>
    </row>
    <row r="12" spans="1:70" ht="15" customHeight="1" x14ac:dyDescent="0.25">
      <c r="C12" s="173" t="str">
        <f>IF(OR(AN20="",AN19=""),"",AN20-AN19)</f>
        <v/>
      </c>
      <c r="D12" s="173" t="str">
        <f>IF(AN19="","",AN19+0.125)</f>
        <v/>
      </c>
      <c r="E12" s="173">
        <f>YEAR(AI19)</f>
        <v>1900</v>
      </c>
      <c r="F12" s="173" t="str">
        <f>IF(AI19="","",MONTH(AI19))</f>
        <v/>
      </c>
      <c r="G12" s="161"/>
      <c r="H12" s="174" t="e">
        <f>IF(AL19="",VLOOKUP(J13,AI19:AM21,2,FALSE),AL19)</f>
        <v>#N/A</v>
      </c>
      <c r="I12" s="175" t="e">
        <f>IF(AN19="",VLOOKUP(L12,AH19:AL20,2,FALSE),AN19)</f>
        <v>#N/A</v>
      </c>
      <c r="J12" s="176" t="e">
        <f>VLOOKUP(N12,AI19:AM22,2,FALSE)</f>
        <v>#N/A</v>
      </c>
      <c r="AL12" s="225" t="s">
        <v>6</v>
      </c>
      <c r="AM12" s="225"/>
    </row>
    <row r="13" spans="1:70" ht="15" customHeight="1" x14ac:dyDescent="0.25">
      <c r="C13" s="173" t="str">
        <f>IF(OR(AN21="",AN20=""),"",AN21-AN20)</f>
        <v/>
      </c>
      <c r="D13" s="173" t="str">
        <f>IF(AN20="","",AN20+0.125)</f>
        <v/>
      </c>
      <c r="E13" s="173">
        <f>YEAR(AI20)</f>
        <v>1900</v>
      </c>
      <c r="F13" s="173" t="str">
        <f>IF(AI20="","",MONTH(AI20))</f>
        <v/>
      </c>
      <c r="G13" s="161"/>
      <c r="H13" s="174" t="e">
        <f>IF(AL20="",VLOOKUP(J14,AI20:AM22,2,FALSE),AL20)</f>
        <v>#VALUE!</v>
      </c>
      <c r="I13" s="175" t="e">
        <f>IF(AN20="",VLOOKUP(L13,AH20:AL21,2,FALSE),AN20)</f>
        <v>#N/A</v>
      </c>
      <c r="J13" s="177" t="e">
        <f>IF(BE20="",VLOOKUP(M12,AI19:AM20,2,FALSE),BE20)</f>
        <v>#N/A</v>
      </c>
      <c r="AB13" s="24"/>
      <c r="AI13" s="225" t="s">
        <v>5</v>
      </c>
      <c r="AJ13" s="225"/>
      <c r="AK13" s="225"/>
      <c r="AL13" s="225"/>
      <c r="AM13" s="225"/>
      <c r="AN13" s="225" t="s">
        <v>7</v>
      </c>
      <c r="AO13" s="225"/>
      <c r="AR13" s="60"/>
      <c r="AS13" s="60"/>
      <c r="BE13" s="225" t="s">
        <v>8</v>
      </c>
      <c r="BF13" s="225"/>
    </row>
    <row r="14" spans="1:70" ht="15" customHeight="1" x14ac:dyDescent="0.25">
      <c r="C14" s="173" t="str">
        <f>IF(OR(AN22="",AN21=""),"",AN22-AN21)</f>
        <v/>
      </c>
      <c r="D14" s="173" t="str">
        <f>IF(AN21="","",AN21+0.125)</f>
        <v/>
      </c>
      <c r="E14" s="173">
        <f>YEAR(AI21)</f>
        <v>1900</v>
      </c>
      <c r="F14" s="173" t="str">
        <f>IF(AI21="","",MONTH(AI21))</f>
        <v/>
      </c>
      <c r="G14" s="161"/>
      <c r="H14" s="174" t="e">
        <f>IF(AL21="",VLOOKUP(J15,AI21:AM23,2,FALSE),AL21)</f>
        <v>#VALUE!</v>
      </c>
      <c r="I14" s="175" t="e">
        <f>IF(AN21="",VLOOKUP(L14,AH21:AL22,2,FALSE),AN21)</f>
        <v>#N/A</v>
      </c>
      <c r="J14" s="177" t="e">
        <f>IF(BE21="",VLOOKUP(M13,AI20:AM21,2,FALSE),BE21)</f>
        <v>#N/A</v>
      </c>
      <c r="AB14" s="23"/>
      <c r="AF14" s="36"/>
      <c r="AI14" s="225"/>
      <c r="AJ14" s="225"/>
      <c r="AK14" s="225"/>
      <c r="AL14" s="225"/>
      <c r="AM14" s="225"/>
      <c r="AN14" s="225"/>
      <c r="AO14" s="225"/>
      <c r="AR14" s="60"/>
      <c r="AS14" s="60"/>
      <c r="BE14" s="225"/>
      <c r="BF14" s="225"/>
      <c r="BP14" s="37" t="s">
        <v>32</v>
      </c>
      <c r="BQ14" s="224" t="str">
        <f>IF(C12="","",IF(C16=0,0,C16))</f>
        <v/>
      </c>
      <c r="BR14" s="224"/>
    </row>
    <row r="15" spans="1:70" ht="15" customHeight="1" x14ac:dyDescent="0.25">
      <c r="C15" s="173" t="str">
        <f>IF(OR(AN23="",AN22=""),"",AN23-AN22)</f>
        <v/>
      </c>
      <c r="D15" s="173" t="str">
        <f>IF(AN22="","",AN22+0.125)</f>
        <v/>
      </c>
      <c r="E15" s="173">
        <f>YEAR(AI22)</f>
        <v>1900</v>
      </c>
      <c r="F15" s="173" t="str">
        <f>IF(AI22="","",MONTH(AI22))</f>
        <v/>
      </c>
      <c r="G15" s="161"/>
      <c r="H15" s="174" t="e">
        <f>IF(AL22="",VLOOKUP(J16,AI22:AM24,2,FALSE),AL22)</f>
        <v>#VALUE!</v>
      </c>
      <c r="I15" s="175" t="e">
        <f>IF(AN22="",VLOOKUP(L15,AH22:AL23,2,FALSE),AN22)</f>
        <v>#N/A</v>
      </c>
      <c r="J15" s="177" t="e">
        <f>IF(BE22="",VLOOKUP(M14,AI21:AM22,2,FALSE),BE22)</f>
        <v>#N/A</v>
      </c>
      <c r="AB15" s="23"/>
      <c r="AF15" s="61"/>
      <c r="AG15" s="61"/>
      <c r="AI15" s="225"/>
      <c r="AJ15" s="225"/>
      <c r="AK15" s="225"/>
      <c r="AL15" s="225"/>
      <c r="AM15" s="225"/>
      <c r="AN15" s="225"/>
      <c r="AO15" s="225"/>
      <c r="AR15" s="60"/>
      <c r="AS15" s="60"/>
      <c r="BE15" s="225"/>
      <c r="BF15" s="225"/>
    </row>
    <row r="16" spans="1:70" ht="15" customHeight="1" x14ac:dyDescent="0.25">
      <c r="C16" s="173" t="str">
        <f>IF(ISERROR(AVERAGE(C12:C15)),"",AVERAGE(C12:C15))</f>
        <v/>
      </c>
      <c r="D16" s="173" t="str">
        <f>IF(AN23="","",AN23+0.125)</f>
        <v/>
      </c>
      <c r="E16" s="173">
        <f>YEAR(AI23)</f>
        <v>1900</v>
      </c>
      <c r="F16" s="173" t="str">
        <f>IF(AI23="","",MONTH(AI23))</f>
        <v/>
      </c>
      <c r="G16" s="161"/>
      <c r="H16" s="174" t="e">
        <f>IF(AL23="",VLOOKUP(J17,AI23:AM25,2,FALSE),AL23)</f>
        <v>#VALUE!</v>
      </c>
      <c r="I16" s="175" t="e">
        <f>IF(AN23="",VLOOKUP(L16,AH23:AL24,2,FALSE),AN23)</f>
        <v>#N/A</v>
      </c>
      <c r="J16" s="177" t="e">
        <f>IF(BE23="",VLOOKUP(M15,AI22:AM23,2,FALSE),BE23)</f>
        <v>#N/A</v>
      </c>
      <c r="AB16" s="157"/>
      <c r="AF16" s="61"/>
      <c r="AG16" s="61"/>
      <c r="AI16" s="225"/>
      <c r="AJ16" s="225"/>
      <c r="AK16" s="225"/>
      <c r="AL16" s="225"/>
      <c r="AM16" s="225"/>
      <c r="AN16" s="225"/>
      <c r="AO16" s="225"/>
      <c r="AR16" s="60"/>
      <c r="AS16" s="60"/>
      <c r="BE16" s="225"/>
      <c r="BF16" s="225"/>
    </row>
    <row r="17" spans="3:78" ht="15" customHeight="1" x14ac:dyDescent="0.25">
      <c r="C17" s="161"/>
      <c r="D17" s="161"/>
      <c r="E17" s="161"/>
      <c r="F17" s="161"/>
      <c r="G17" s="161"/>
      <c r="H17" s="161"/>
      <c r="AB17" s="23"/>
      <c r="AF17" s="61"/>
      <c r="AG17" s="61"/>
      <c r="AI17" s="225"/>
      <c r="AJ17" s="225"/>
      <c r="AK17" s="225"/>
      <c r="AL17" s="225"/>
      <c r="AM17" s="225"/>
      <c r="AN17" s="225"/>
      <c r="AO17" s="225"/>
      <c r="AQ17" s="62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225"/>
      <c r="BF17" s="225"/>
      <c r="BG17" s="63"/>
      <c r="BH17" s="62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</row>
    <row r="18" spans="3:78" x14ac:dyDescent="0.25">
      <c r="C18" s="161"/>
      <c r="D18" s="161"/>
      <c r="E18" s="161"/>
      <c r="F18" s="161"/>
      <c r="G18" s="161"/>
      <c r="H18" s="161"/>
      <c r="AB18" s="23"/>
      <c r="AE18" s="58"/>
      <c r="AF18" s="61"/>
      <c r="AG18" s="61"/>
      <c r="AI18" s="225"/>
      <c r="AJ18" s="225"/>
      <c r="AK18" s="225"/>
      <c r="AL18" s="225"/>
      <c r="AM18" s="225"/>
      <c r="AN18" s="225"/>
      <c r="AO18" s="225"/>
      <c r="AQ18" s="87" t="s">
        <v>65</v>
      </c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225"/>
      <c r="BF18" s="225"/>
      <c r="BH18" s="87" t="s">
        <v>66</v>
      </c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</row>
    <row r="19" spans="3:78" ht="22.5" customHeight="1" x14ac:dyDescent="0.45">
      <c r="C19" s="144" t="s">
        <v>27</v>
      </c>
      <c r="H19" s="144" t="s">
        <v>52</v>
      </c>
      <c r="AD19" s="83" t="str">
        <f>IF(AND(AM1&lt;&gt;"",AM2&lt;&gt;"",AI19=""),"Next --&gt;&gt;","")</f>
        <v/>
      </c>
      <c r="AF19" s="61"/>
      <c r="AH19" s="65" t="s">
        <v>92</v>
      </c>
      <c r="AI19" s="229"/>
      <c r="AJ19" s="230"/>
      <c r="AK19" s="231"/>
      <c r="AL19" s="237" t="str">
        <f>IF(OR($AM$2="",$AI19=""),"",IF(AND(AI19="",AI20&gt;0),AL20-1.25,VLOOKUP($AM$2-($D$20-$E12),'VELS Data'!$A$1:$M$12,F12+1,FALSE)))</f>
        <v/>
      </c>
      <c r="AM19" s="238"/>
      <c r="AN19" s="239"/>
      <c r="AO19" s="240"/>
      <c r="AP19" s="241"/>
      <c r="AQ19" s="242"/>
      <c r="AR19" s="242"/>
      <c r="AS19" s="242"/>
      <c r="AT19" s="242"/>
      <c r="AU19" s="242"/>
      <c r="AV19" s="242"/>
      <c r="AW19" s="242"/>
      <c r="AX19" s="242"/>
      <c r="AY19" s="242"/>
      <c r="AZ19" s="242"/>
      <c r="BA19" s="242"/>
      <c r="BB19" s="242"/>
      <c r="BC19" s="242"/>
      <c r="BD19" s="243"/>
      <c r="BE19" s="270"/>
      <c r="BF19" s="270"/>
      <c r="BG19" s="251"/>
      <c r="BH19" s="252"/>
      <c r="BI19" s="252"/>
      <c r="BJ19" s="252"/>
      <c r="BK19" s="252"/>
      <c r="BL19" s="252"/>
      <c r="BM19" s="252"/>
      <c r="BN19" s="252"/>
      <c r="BO19" s="252"/>
      <c r="BP19" s="252"/>
      <c r="BQ19" s="252"/>
      <c r="BR19" s="252"/>
      <c r="BS19" s="252"/>
      <c r="BT19" s="252"/>
      <c r="BU19" s="252"/>
      <c r="BV19" s="252"/>
      <c r="BW19" s="252"/>
      <c r="BX19" s="252"/>
      <c r="BY19" s="252"/>
      <c r="BZ19" s="253"/>
    </row>
    <row r="20" spans="3:78" ht="22.5" customHeight="1" x14ac:dyDescent="0.25">
      <c r="C20" s="22">
        <f ca="1">TODAY()</f>
        <v>42060</v>
      </c>
      <c r="D20" s="21">
        <f ca="1">YEAR(C20)</f>
        <v>2015</v>
      </c>
      <c r="H20" s="144" t="s">
        <v>53</v>
      </c>
      <c r="AH20" s="65" t="s">
        <v>1</v>
      </c>
      <c r="AI20" s="229"/>
      <c r="AJ20" s="230"/>
      <c r="AK20" s="231"/>
      <c r="AL20" s="232" t="e">
        <f>IF(OR($AM$2="",$AI20=""),AL19+0.125,VLOOKUP($AM$2-($D$20-$E13),'VELS Data'!$A$1:$M$12,F13+1,FALSE))</f>
        <v>#VALUE!</v>
      </c>
      <c r="AM20" s="232"/>
      <c r="AN20" s="233"/>
      <c r="AO20" s="233"/>
      <c r="AP20" s="247"/>
      <c r="AQ20" s="248"/>
      <c r="AR20" s="248"/>
      <c r="AS20" s="248"/>
      <c r="AT20" s="248"/>
      <c r="AU20" s="248"/>
      <c r="AV20" s="248"/>
      <c r="AW20" s="248"/>
      <c r="AX20" s="248"/>
      <c r="AY20" s="248"/>
      <c r="AZ20" s="248"/>
      <c r="BA20" s="248"/>
      <c r="BB20" s="248"/>
      <c r="BC20" s="248"/>
      <c r="BD20" s="249"/>
      <c r="BE20" s="235"/>
      <c r="BF20" s="236"/>
      <c r="BG20" s="254"/>
      <c r="BH20" s="255"/>
      <c r="BI20" s="255"/>
      <c r="BJ20" s="255"/>
      <c r="BK20" s="255"/>
      <c r="BL20" s="255"/>
      <c r="BM20" s="255"/>
      <c r="BN20" s="255"/>
      <c r="BO20" s="255"/>
      <c r="BP20" s="255"/>
      <c r="BQ20" s="255"/>
      <c r="BR20" s="255"/>
      <c r="BS20" s="255"/>
      <c r="BT20" s="255"/>
      <c r="BU20" s="255"/>
      <c r="BV20" s="255"/>
      <c r="BW20" s="255"/>
      <c r="BX20" s="255"/>
      <c r="BY20" s="255"/>
      <c r="BZ20" s="256"/>
    </row>
    <row r="21" spans="3:78" ht="22.5" customHeight="1" x14ac:dyDescent="0.25">
      <c r="C21" s="21" t="s">
        <v>38</v>
      </c>
      <c r="D21" s="21" t="s">
        <v>39</v>
      </c>
      <c r="AH21" s="65" t="s">
        <v>2</v>
      </c>
      <c r="AI21" s="229"/>
      <c r="AJ21" s="230"/>
      <c r="AK21" s="231"/>
      <c r="AL21" s="232" t="e">
        <f>IF(OR($AM$2="",$AI21=""),AL20+0.125,VLOOKUP($AM$2-($D$20-$E14),'VELS Data'!$A$1:$M$12,F14+1,FALSE))</f>
        <v>#VALUE!</v>
      </c>
      <c r="AM21" s="232"/>
      <c r="AN21" s="233"/>
      <c r="AO21" s="233"/>
      <c r="AP21" s="247"/>
      <c r="AQ21" s="248"/>
      <c r="AR21" s="248"/>
      <c r="AS21" s="248"/>
      <c r="AT21" s="248"/>
      <c r="AU21" s="248"/>
      <c r="AV21" s="248"/>
      <c r="AW21" s="248"/>
      <c r="AX21" s="248"/>
      <c r="AY21" s="248"/>
      <c r="AZ21" s="248"/>
      <c r="BA21" s="248"/>
      <c r="BB21" s="248"/>
      <c r="BC21" s="248"/>
      <c r="BD21" s="249"/>
      <c r="BE21" s="268"/>
      <c r="BF21" s="268"/>
      <c r="BG21" s="262"/>
      <c r="BH21" s="263"/>
      <c r="BI21" s="263"/>
      <c r="BJ21" s="263"/>
      <c r="BK21" s="263"/>
      <c r="BL21" s="263"/>
      <c r="BM21" s="263"/>
      <c r="BN21" s="263"/>
      <c r="BO21" s="263"/>
      <c r="BP21" s="263"/>
      <c r="BQ21" s="263"/>
      <c r="BR21" s="263"/>
      <c r="BS21" s="263"/>
      <c r="BT21" s="263"/>
      <c r="BU21" s="263"/>
      <c r="BV21" s="263"/>
      <c r="BW21" s="263"/>
      <c r="BX21" s="263"/>
      <c r="BY21" s="263"/>
      <c r="BZ21" s="264"/>
    </row>
    <row r="22" spans="3:78" ht="22.5" customHeight="1" x14ac:dyDescent="0.25">
      <c r="C22" s="144" t="s">
        <v>37</v>
      </c>
      <c r="D22" s="144" t="s">
        <v>37</v>
      </c>
      <c r="AH22" s="65" t="s">
        <v>3</v>
      </c>
      <c r="AI22" s="229"/>
      <c r="AJ22" s="230"/>
      <c r="AK22" s="231"/>
      <c r="AL22" s="232" t="e">
        <f>IF(OR($AM$2="",$AI22=""),AL21+0.125,VLOOKUP($AM$2-($D$20-$E15),'VELS Data'!$A$1:$M$12,F15+1,FALSE))</f>
        <v>#VALUE!</v>
      </c>
      <c r="AM22" s="232"/>
      <c r="AN22" s="233"/>
      <c r="AO22" s="233"/>
      <c r="AP22" s="247"/>
      <c r="AQ22" s="248"/>
      <c r="AR22" s="248"/>
      <c r="AS22" s="248"/>
      <c r="AT22" s="248"/>
      <c r="AU22" s="248"/>
      <c r="AV22" s="248"/>
      <c r="AW22" s="248"/>
      <c r="AX22" s="248"/>
      <c r="AY22" s="248"/>
      <c r="AZ22" s="248"/>
      <c r="BA22" s="248"/>
      <c r="BB22" s="248"/>
      <c r="BC22" s="248"/>
      <c r="BD22" s="249"/>
      <c r="BE22" s="268"/>
      <c r="BF22" s="268"/>
      <c r="BG22" s="262"/>
      <c r="BH22" s="263"/>
      <c r="BI22" s="263"/>
      <c r="BJ22" s="263"/>
      <c r="BK22" s="263"/>
      <c r="BL22" s="263"/>
      <c r="BM22" s="263"/>
      <c r="BN22" s="263"/>
      <c r="BO22" s="263"/>
      <c r="BP22" s="263"/>
      <c r="BQ22" s="263"/>
      <c r="BR22" s="263"/>
      <c r="BS22" s="263"/>
      <c r="BT22" s="263"/>
      <c r="BU22" s="263"/>
      <c r="BV22" s="263"/>
      <c r="BW22" s="263"/>
      <c r="BX22" s="263"/>
      <c r="BY22" s="263"/>
      <c r="BZ22" s="264"/>
    </row>
    <row r="23" spans="3:78" ht="22.5" customHeight="1" x14ac:dyDescent="0.25">
      <c r="C23" s="144" t="s">
        <v>40</v>
      </c>
      <c r="D23" s="144" t="s">
        <v>46</v>
      </c>
      <c r="AH23" s="65" t="s">
        <v>4</v>
      </c>
      <c r="AI23" s="229"/>
      <c r="AJ23" s="230"/>
      <c r="AK23" s="231"/>
      <c r="AL23" s="232" t="e">
        <f>IF(OR($AM$2="",$AI23=""),AL22+0.125,VLOOKUP($AM$2-($D$20-$E16),'VELS Data'!$A$1:$M$12,F16+1,FALSE))</f>
        <v>#VALUE!</v>
      </c>
      <c r="AM23" s="232"/>
      <c r="AN23" s="233"/>
      <c r="AO23" s="233"/>
      <c r="AP23" s="247"/>
      <c r="AQ23" s="248"/>
      <c r="AR23" s="248"/>
      <c r="AS23" s="248"/>
      <c r="AT23" s="248"/>
      <c r="AU23" s="248"/>
      <c r="AV23" s="248"/>
      <c r="AW23" s="248"/>
      <c r="AX23" s="248"/>
      <c r="AY23" s="248"/>
      <c r="AZ23" s="248"/>
      <c r="BA23" s="248"/>
      <c r="BB23" s="248"/>
      <c r="BC23" s="248"/>
      <c r="BD23" s="249"/>
      <c r="BE23" s="268"/>
      <c r="BF23" s="268"/>
      <c r="BG23" s="262"/>
      <c r="BH23" s="263"/>
      <c r="BI23" s="263"/>
      <c r="BJ23" s="263"/>
      <c r="BK23" s="263"/>
      <c r="BL23" s="263"/>
      <c r="BM23" s="263"/>
      <c r="BN23" s="263"/>
      <c r="BO23" s="263"/>
      <c r="BP23" s="263"/>
      <c r="BQ23" s="263"/>
      <c r="BR23" s="263"/>
      <c r="BS23" s="263"/>
      <c r="BT23" s="263"/>
      <c r="BU23" s="263"/>
      <c r="BV23" s="263"/>
      <c r="BW23" s="263"/>
      <c r="BX23" s="263"/>
      <c r="BY23" s="263"/>
      <c r="BZ23" s="264"/>
    </row>
    <row r="24" spans="3:78" ht="15" customHeight="1" x14ac:dyDescent="0.25">
      <c r="C24" s="144" t="s">
        <v>41</v>
      </c>
      <c r="D24" s="144" t="s">
        <v>47</v>
      </c>
    </row>
    <row r="25" spans="3:78" ht="15" customHeight="1" x14ac:dyDescent="0.25">
      <c r="C25" s="144" t="s">
        <v>42</v>
      </c>
      <c r="D25" s="144" t="s">
        <v>43</v>
      </c>
      <c r="AJ25" s="82"/>
    </row>
    <row r="26" spans="3:78" x14ac:dyDescent="0.25">
      <c r="D26" s="144" t="s">
        <v>44</v>
      </c>
    </row>
    <row r="27" spans="3:78" x14ac:dyDescent="0.25">
      <c r="D27" s="144" t="s">
        <v>45</v>
      </c>
    </row>
    <row r="28" spans="3:78" x14ac:dyDescent="0.25">
      <c r="AM28" s="61"/>
      <c r="AO28" s="222"/>
      <c r="AP28" s="222"/>
      <c r="AQ28" s="222"/>
      <c r="AR28" s="222"/>
      <c r="AS28" s="222"/>
      <c r="AT28" s="222"/>
      <c r="AU28" s="222"/>
      <c r="AV28" s="222"/>
      <c r="AW28" s="222"/>
      <c r="AX28" s="61"/>
      <c r="AY28" s="61"/>
      <c r="AZ28" s="61"/>
      <c r="BA28" s="61"/>
      <c r="BB28" s="61"/>
    </row>
    <row r="29" spans="3:78" x14ac:dyDescent="0.25">
      <c r="AO29" s="222"/>
      <c r="AP29" s="222"/>
      <c r="AQ29" s="222"/>
      <c r="AR29" s="222"/>
      <c r="AS29" s="222"/>
      <c r="AT29" s="222"/>
      <c r="AU29" s="222"/>
      <c r="AV29" s="222"/>
      <c r="AW29" s="222"/>
    </row>
    <row r="30" spans="3:78" x14ac:dyDescent="0.25">
      <c r="AO30" s="222"/>
      <c r="AP30" s="222"/>
      <c r="AQ30" s="222"/>
      <c r="AR30" s="222"/>
      <c r="AS30" s="222"/>
      <c r="AT30" s="222"/>
      <c r="AU30" s="222"/>
      <c r="AV30" s="222"/>
      <c r="AW30" s="222"/>
    </row>
  </sheetData>
  <sheetProtection password="D2B2" sheet="1" objects="1" scenarios="1" selectLockedCells="1"/>
  <mergeCells count="55">
    <mergeCell ref="C7:C11"/>
    <mergeCell ref="D7:D11"/>
    <mergeCell ref="E7:E11"/>
    <mergeCell ref="F7:F11"/>
    <mergeCell ref="AM8:AY8"/>
    <mergeCell ref="H10:J10"/>
    <mergeCell ref="AL12:AM18"/>
    <mergeCell ref="AI13:AK18"/>
    <mergeCell ref="AN13:AO18"/>
    <mergeCell ref="BE13:BF18"/>
    <mergeCell ref="BQ14:BR14"/>
    <mergeCell ref="BE20:BF20"/>
    <mergeCell ref="BG20:BZ20"/>
    <mergeCell ref="AI20:AK20"/>
    <mergeCell ref="AL20:AM20"/>
    <mergeCell ref="AN20:AO20"/>
    <mergeCell ref="AP20:BD20"/>
    <mergeCell ref="BE22:BF22"/>
    <mergeCell ref="BG19:BZ19"/>
    <mergeCell ref="AI22:AK22"/>
    <mergeCell ref="AL22:AM22"/>
    <mergeCell ref="AN22:AO22"/>
    <mergeCell ref="AP22:BD22"/>
    <mergeCell ref="BE19:BF19"/>
    <mergeCell ref="BG22:BZ22"/>
    <mergeCell ref="AI21:AK21"/>
    <mergeCell ref="AL21:AM21"/>
    <mergeCell ref="BE21:BF21"/>
    <mergeCell ref="BG21:BZ21"/>
    <mergeCell ref="AI19:AK19"/>
    <mergeCell ref="AL19:AM19"/>
    <mergeCell ref="AN19:AO19"/>
    <mergeCell ref="AP19:BD19"/>
    <mergeCell ref="BE23:BF23"/>
    <mergeCell ref="BG23:BZ23"/>
    <mergeCell ref="AI23:AK23"/>
    <mergeCell ref="AL23:AM23"/>
    <mergeCell ref="AN23:AO23"/>
    <mergeCell ref="AP23:BD23"/>
    <mergeCell ref="AO3:AZ3"/>
    <mergeCell ref="AO30:AQ30"/>
    <mergeCell ref="AR30:AS30"/>
    <mergeCell ref="AT30:AU30"/>
    <mergeCell ref="AV30:AW30"/>
    <mergeCell ref="AO28:AQ28"/>
    <mergeCell ref="AR28:AS28"/>
    <mergeCell ref="AT28:AU28"/>
    <mergeCell ref="AV28:AW28"/>
    <mergeCell ref="AO29:AQ29"/>
    <mergeCell ref="AR29:AS29"/>
    <mergeCell ref="AT29:AU29"/>
    <mergeCell ref="AV29:AW29"/>
    <mergeCell ref="AP21:BD21"/>
    <mergeCell ref="AN21:AO21"/>
    <mergeCell ref="AM6:AQ6"/>
  </mergeCells>
  <conditionalFormatting sqref="AL20:AM23">
    <cfRule type="expression" dxfId="54" priority="4">
      <formula>$AI20=""</formula>
    </cfRule>
  </conditionalFormatting>
  <conditionalFormatting sqref="AN19:AO19">
    <cfRule type="expression" dxfId="53" priority="3">
      <formula>AND($AI$19&lt;&gt;"",$AN$19="")</formula>
    </cfRule>
  </conditionalFormatting>
  <conditionalFormatting sqref="BQ14:BR14">
    <cfRule type="cellIs" dxfId="52" priority="5" operator="greaterThan">
      <formula>0.24</formula>
    </cfRule>
  </conditionalFormatting>
  <conditionalFormatting sqref="BP14:BR14">
    <cfRule type="expression" dxfId="51" priority="6" stopIfTrue="1">
      <formula>$AM$2=""</formula>
    </cfRule>
  </conditionalFormatting>
  <conditionalFormatting sqref="AI19:AK19">
    <cfRule type="expression" dxfId="50" priority="7">
      <formula>AND($AM$1&lt;&gt;"",$AM$2&lt;&gt;"",$AI$19="")</formula>
    </cfRule>
  </conditionalFormatting>
  <conditionalFormatting sqref="AH19:AH23 AF14 AI12:BM18 BT12:BZ18 BN12:BS13 BN15:BS18">
    <cfRule type="expression" dxfId="49" priority="8">
      <formula>OR($AM$1="",$AM$2="")</formula>
    </cfRule>
  </conditionalFormatting>
  <conditionalFormatting sqref="AS6:AY6">
    <cfRule type="expression" dxfId="48" priority="9">
      <formula>$AM$6="Other"</formula>
    </cfRule>
  </conditionalFormatting>
  <conditionalFormatting sqref="AL3:AM4">
    <cfRule type="containsErrors" dxfId="47" priority="2">
      <formula>ISERROR(AL3)</formula>
    </cfRule>
  </conditionalFormatting>
  <conditionalFormatting sqref="AH6:AQ9 AS6:AY9 AR7:AR9">
    <cfRule type="expression" dxfId="46" priority="1">
      <formula>$AC$6="&lt;--- Click here"</formula>
    </cfRule>
  </conditionalFormatting>
  <dataValidations count="1">
    <dataValidation type="list" allowBlank="1" showInputMessage="1" showErrorMessage="1" sqref="AM6:AQ6">
      <formula1>$Z$1:$Z$5</formula1>
    </dataValidation>
  </dataValidation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BZ30"/>
  <sheetViews>
    <sheetView showGridLines="0" showRowColHeaders="0" topLeftCell="AA1" zoomScaleNormal="100" workbookViewId="0">
      <selection activeCell="BE20" sqref="BE20:BF20"/>
    </sheetView>
  </sheetViews>
  <sheetFormatPr defaultRowHeight="15" x14ac:dyDescent="0.25"/>
  <cols>
    <col min="1" max="2" width="2.85546875" style="144" hidden="1" customWidth="1"/>
    <col min="3" max="3" width="7.140625" style="144" hidden="1" customWidth="1"/>
    <col min="4" max="4" width="9.7109375" style="144" hidden="1" customWidth="1"/>
    <col min="5" max="7" width="7.140625" style="144" hidden="1" customWidth="1"/>
    <col min="8" max="10" width="8.5703125" style="144" hidden="1" customWidth="1"/>
    <col min="11" max="26" width="2.85546875" style="144" hidden="1" customWidth="1"/>
    <col min="27" max="28" width="2.85546875" style="144" customWidth="1"/>
    <col min="29" max="94" width="2.85546875" style="50" customWidth="1"/>
    <col min="95" max="16384" width="9.140625" style="50"/>
  </cols>
  <sheetData>
    <row r="1" spans="1:70" ht="15" customHeight="1" x14ac:dyDescent="0.25">
      <c r="A1" s="144" t="s">
        <v>0</v>
      </c>
      <c r="H1" s="166" t="s">
        <v>38</v>
      </c>
      <c r="I1" s="166" t="s">
        <v>62</v>
      </c>
      <c r="J1" s="166" t="s">
        <v>63</v>
      </c>
      <c r="Z1" s="167" t="str">
        <f>Personal!D1</f>
        <v/>
      </c>
      <c r="AE1" s="85" t="str">
        <f>"- AusVELS Data"</f>
        <v>- AusVELS Data</v>
      </c>
      <c r="AL1" s="78" t="str">
        <f>IF(AM1="","","Name: ")</f>
        <v/>
      </c>
      <c r="AM1" s="81" t="str">
        <f>IF(Personal!$AI$3="","",Personal!$AI$3)</f>
        <v/>
      </c>
    </row>
    <row r="2" spans="1:70" ht="15" customHeight="1" x14ac:dyDescent="0.35">
      <c r="A2" s="144">
        <v>1</v>
      </c>
      <c r="H2" s="168" t="str">
        <f>Z1</f>
        <v/>
      </c>
      <c r="I2" s="168" t="str">
        <f>IF(VLOOKUP($H2,Personal!$AJ$9:$BY$17,13,FALSE)=0,"",VLOOKUP($H2,Personal!$AJ$9:$BY$15,13,FALSE))</f>
        <v/>
      </c>
      <c r="J2" s="168" t="str">
        <f>IF(VLOOKUP($H2,Personal!$AJ$9:$BY$17,30,FALSE)=0,"",VLOOKUP($H2,Personal!$AJ$9:$BY$17,30,FALSE))</f>
        <v/>
      </c>
      <c r="Z2" s="169" t="str">
        <f>Personal!D2</f>
        <v/>
      </c>
      <c r="AJ2" s="52"/>
      <c r="AL2" s="78" t="str">
        <f>IF(AM2="","","Yr Lvl: ")</f>
        <v/>
      </c>
      <c r="AM2" s="80" t="str">
        <f>IF(AM1="","",Personal!$AI$5)</f>
        <v/>
      </c>
      <c r="AN2" s="204" t="s">
        <v>107</v>
      </c>
      <c r="BB2" s="36"/>
    </row>
    <row r="3" spans="1:70" ht="15" customHeight="1" x14ac:dyDescent="0.25">
      <c r="A3" s="144">
        <v>2</v>
      </c>
      <c r="H3" s="168" t="str">
        <f>Z2</f>
        <v/>
      </c>
      <c r="I3" s="168" t="str">
        <f>IF(VLOOKUP($H3,Personal!$AJ$9:$BY$17,13,FALSE)=0,"",VLOOKUP($H3,Personal!$AJ$9:$BY$17,13,FALSE))</f>
        <v/>
      </c>
      <c r="J3" s="168" t="str">
        <f>IF(VLOOKUP($H3,Personal!$AJ$9:$BY$17,30,FALSE)=0,"",VLOOKUP($H3,Personal!$AJ$9:$BY$17,30,FALSE))</f>
        <v/>
      </c>
      <c r="Z3" s="169" t="str">
        <f>Personal!D3</f>
        <v/>
      </c>
      <c r="AF3" s="35"/>
      <c r="AG3" s="35"/>
      <c r="AH3" s="37"/>
      <c r="AI3" s="53"/>
      <c r="AJ3" s="38"/>
      <c r="AK3" s="38"/>
      <c r="AL3" s="79" t="str">
        <f>IF(AM3="","","Teacher:")</f>
        <v/>
      </c>
      <c r="AM3" s="80" t="str">
        <f>IF(AM6="","",VLOOKUP($AM$6,$H$2:$J$7,2,FALSE))</f>
        <v/>
      </c>
      <c r="AN3" s="223" t="s">
        <v>108</v>
      </c>
      <c r="AO3" s="223"/>
      <c r="AP3" s="223"/>
      <c r="AQ3" s="223"/>
      <c r="AR3" s="223"/>
      <c r="AS3" s="223"/>
      <c r="AT3" s="223"/>
      <c r="AU3" s="223"/>
      <c r="AV3" s="223"/>
      <c r="AW3" s="223"/>
      <c r="AX3" s="223"/>
      <c r="AY3" s="223"/>
    </row>
    <row r="4" spans="1:70" ht="15" customHeight="1" x14ac:dyDescent="0.25">
      <c r="A4" s="144">
        <v>3</v>
      </c>
      <c r="H4" s="168" t="str">
        <f>Z3</f>
        <v/>
      </c>
      <c r="I4" s="168" t="str">
        <f>IF(VLOOKUP($H4,Personal!$AJ$9:$BY$17,13,FALSE)=0,"",VLOOKUP($H4,Personal!$AJ$9:$BY$17,13,FALSE))</f>
        <v/>
      </c>
      <c r="J4" s="168" t="str">
        <f>IF(VLOOKUP($H4,Personal!$AJ$9:$BY$17,30,FALSE)=0,"",VLOOKUP($H4,Personal!$AJ$9:$BY$17,30,FALSE))</f>
        <v/>
      </c>
      <c r="Z4" s="169" t="str">
        <f>Personal!D4</f>
        <v/>
      </c>
      <c r="AB4" s="147"/>
      <c r="AH4" s="54"/>
      <c r="AL4" s="79" t="str">
        <f>IF(AM4="","","Teacher's email:")</f>
        <v/>
      </c>
      <c r="AM4" s="80" t="str">
        <f>IF(AM6="","",VLOOKUP($AM$6,$H$2:$J$7,3,FALSE))</f>
        <v/>
      </c>
      <c r="AS4" s="61"/>
      <c r="AT4" s="61"/>
      <c r="AU4" s="61"/>
      <c r="AV4" s="61"/>
      <c r="AW4" s="61"/>
      <c r="AX4" s="61"/>
      <c r="AY4" s="61"/>
      <c r="AZ4" s="61"/>
    </row>
    <row r="5" spans="1:70" ht="15" customHeight="1" x14ac:dyDescent="0.45">
      <c r="A5" s="144">
        <v>4</v>
      </c>
      <c r="H5" s="168" t="str">
        <f>Z4</f>
        <v/>
      </c>
      <c r="I5" s="168" t="str">
        <f>IF(VLOOKUP($H5,Personal!$AJ$9:$BY$17,13,FALSE)=0,"",VLOOKUP($H5,Personal!$AJ$9:$BY$17,13,FALSE))</f>
        <v/>
      </c>
      <c r="J5" s="168" t="str">
        <f>IF(VLOOKUP($H5,Personal!$AJ$9:$BY$17,30,FALSE)=0,"",VLOOKUP($H5,Personal!$AJ$9:$BY$17,30,FALSE))</f>
        <v/>
      </c>
      <c r="Z5" s="169" t="str">
        <f>Personal!D5</f>
        <v/>
      </c>
      <c r="AE5" s="75" t="str">
        <f>IF(AL1="","Please go to 'Personal Details' and provide the necessary information","")</f>
        <v>Please go to 'Personal Details' and provide the necessary information</v>
      </c>
      <c r="AM5" s="75" t="str">
        <f>IF(AM6="","Use the person icon to add subject options to the dropdown list","")</f>
        <v>Use the person icon to add subject options to the dropdown list</v>
      </c>
      <c r="AR5" s="55"/>
      <c r="AS5" s="55"/>
    </row>
    <row r="6" spans="1:70" ht="15" customHeight="1" x14ac:dyDescent="0.5">
      <c r="A6" s="144">
        <v>5</v>
      </c>
      <c r="H6" s="168"/>
      <c r="I6" s="168"/>
      <c r="J6" s="168"/>
      <c r="Z6" s="56"/>
      <c r="AA6" s="24"/>
      <c r="AB6" s="23"/>
      <c r="AC6" s="72" t="str">
        <f>IF(AM1="","&lt;--- Click here","")</f>
        <v>&lt;--- Click here</v>
      </c>
      <c r="AG6" s="57"/>
      <c r="AL6" s="73" t="s">
        <v>36</v>
      </c>
      <c r="AM6" s="226"/>
      <c r="AN6" s="227"/>
      <c r="AO6" s="227"/>
      <c r="AP6" s="227"/>
      <c r="AQ6" s="228"/>
      <c r="AS6" s="182"/>
      <c r="AT6" s="182"/>
      <c r="AU6" s="182"/>
      <c r="AV6" s="182"/>
      <c r="AW6" s="182"/>
      <c r="AX6" s="182"/>
      <c r="AY6" s="182"/>
    </row>
    <row r="7" spans="1:70" ht="15" customHeight="1" thickBot="1" x14ac:dyDescent="0.55000000000000004">
      <c r="A7" s="144">
        <v>6</v>
      </c>
      <c r="C7" s="245" t="s">
        <v>23</v>
      </c>
      <c r="D7" s="245" t="s">
        <v>24</v>
      </c>
      <c r="E7" s="245" t="s">
        <v>25</v>
      </c>
      <c r="F7" s="245" t="s">
        <v>26</v>
      </c>
      <c r="Z7" s="56"/>
      <c r="AA7" s="24"/>
      <c r="AB7" s="23"/>
      <c r="AD7" s="58"/>
      <c r="AL7" s="39"/>
      <c r="AM7" s="40"/>
      <c r="AN7" s="55"/>
      <c r="AO7" s="55"/>
      <c r="AP7" s="55"/>
      <c r="AR7" s="74"/>
      <c r="AS7" s="40" t="str">
        <f>IF(AM6="Other","Enter the name of the subject here","")</f>
        <v/>
      </c>
      <c r="AT7" s="74"/>
      <c r="AU7" s="74"/>
      <c r="AV7" s="74"/>
      <c r="AW7" s="74"/>
      <c r="AX7" s="74"/>
      <c r="AY7" s="74"/>
    </row>
    <row r="8" spans="1:70" ht="15" customHeight="1" thickBot="1" x14ac:dyDescent="0.55000000000000004">
      <c r="A8" s="144">
        <v>7</v>
      </c>
      <c r="C8" s="245"/>
      <c r="D8" s="245"/>
      <c r="E8" s="245"/>
      <c r="F8" s="245"/>
      <c r="Z8" s="56"/>
      <c r="AB8" s="178"/>
      <c r="AI8" s="74"/>
      <c r="AJ8" s="74"/>
      <c r="AK8" s="74"/>
      <c r="AL8" s="73" t="str">
        <f>IF(AC6="&lt;--- Click here","","Test Title:")</f>
        <v/>
      </c>
      <c r="AM8" s="226"/>
      <c r="AN8" s="227"/>
      <c r="AO8" s="227"/>
      <c r="AP8" s="227"/>
      <c r="AQ8" s="227"/>
      <c r="AR8" s="227"/>
      <c r="AS8" s="227"/>
      <c r="AT8" s="227"/>
      <c r="AU8" s="227"/>
      <c r="AV8" s="227"/>
      <c r="AW8" s="227"/>
      <c r="AX8" s="227"/>
      <c r="AY8" s="228"/>
    </row>
    <row r="9" spans="1:70" ht="15" customHeight="1" x14ac:dyDescent="0.5">
      <c r="A9" s="144">
        <v>8</v>
      </c>
      <c r="C9" s="245"/>
      <c r="D9" s="245"/>
      <c r="E9" s="245"/>
      <c r="F9" s="245"/>
      <c r="Z9" s="56"/>
      <c r="AB9" s="159"/>
      <c r="AD9" s="159"/>
      <c r="AI9" s="74"/>
      <c r="AJ9" s="74"/>
      <c r="AK9" s="74"/>
      <c r="AM9" s="40"/>
      <c r="AZ9" s="55"/>
      <c r="BA9" s="55"/>
      <c r="BB9" s="55"/>
      <c r="BC9" s="55"/>
      <c r="BD9" s="55"/>
    </row>
    <row r="10" spans="1:70" ht="15" customHeight="1" x14ac:dyDescent="0.5">
      <c r="A10" s="144">
        <v>9</v>
      </c>
      <c r="C10" s="245"/>
      <c r="D10" s="245"/>
      <c r="E10" s="245"/>
      <c r="F10" s="245"/>
      <c r="H10" s="250" t="s">
        <v>28</v>
      </c>
      <c r="I10" s="250"/>
      <c r="J10" s="250"/>
      <c r="Z10" s="56"/>
      <c r="AB10" s="24"/>
      <c r="AC10" s="86"/>
      <c r="AI10" s="74"/>
      <c r="AJ10" s="74"/>
      <c r="AK10" s="74"/>
      <c r="AZ10" s="57"/>
      <c r="BA10" s="57"/>
      <c r="BB10" s="57"/>
      <c r="BC10" s="57"/>
      <c r="BD10" s="57"/>
      <c r="BE10" s="59"/>
    </row>
    <row r="11" spans="1:70" ht="15" customHeight="1" x14ac:dyDescent="0.25">
      <c r="A11" s="144">
        <v>10</v>
      </c>
      <c r="C11" s="246"/>
      <c r="D11" s="246"/>
      <c r="E11" s="246"/>
      <c r="F11" s="246"/>
      <c r="H11" s="170" t="s">
        <v>29</v>
      </c>
      <c r="I11" s="171" t="s">
        <v>30</v>
      </c>
      <c r="J11" s="172" t="s">
        <v>31</v>
      </c>
      <c r="AB11" s="24"/>
      <c r="BE11" s="57"/>
    </row>
    <row r="12" spans="1:70" ht="15" customHeight="1" x14ac:dyDescent="0.25">
      <c r="C12" s="173" t="str">
        <f>IF(OR(AN20="",AN19=""),"",AN20-AN19)</f>
        <v/>
      </c>
      <c r="D12" s="173" t="str">
        <f>IF(AN19="","",AN19+0.125)</f>
        <v/>
      </c>
      <c r="E12" s="173">
        <f>YEAR(AI19)</f>
        <v>1900</v>
      </c>
      <c r="F12" s="173" t="str">
        <f>IF(AI19="","",MONTH(AI19))</f>
        <v/>
      </c>
      <c r="G12" s="161"/>
      <c r="H12" s="174" t="e">
        <f>IF(AL19="",VLOOKUP(J13,AI19:AM21,2,FALSE),AL19)</f>
        <v>#N/A</v>
      </c>
      <c r="I12" s="175" t="e">
        <f>IF(AN19="",VLOOKUP(L12,AH19:AL20,2,FALSE),AN19)</f>
        <v>#N/A</v>
      </c>
      <c r="J12" s="176" t="e">
        <f>VLOOKUP(N12,AI19:AM22,2,FALSE)</f>
        <v>#N/A</v>
      </c>
      <c r="AL12" s="225" t="s">
        <v>6</v>
      </c>
      <c r="AM12" s="225"/>
    </row>
    <row r="13" spans="1:70" ht="15" customHeight="1" x14ac:dyDescent="0.25">
      <c r="C13" s="173" t="str">
        <f>IF(OR(AN21="",AN20=""),"",AN21-AN20)</f>
        <v/>
      </c>
      <c r="D13" s="173" t="str">
        <f>IF(AN20="","",AN20+0.125)</f>
        <v/>
      </c>
      <c r="E13" s="173">
        <f>YEAR(AI20)</f>
        <v>1900</v>
      </c>
      <c r="F13" s="173" t="str">
        <f>IF(AI20="","",MONTH(AI20))</f>
        <v/>
      </c>
      <c r="G13" s="161"/>
      <c r="H13" s="174" t="e">
        <f>IF(AL20="",VLOOKUP(J14,AI20:AM22,2,FALSE),AL20)</f>
        <v>#VALUE!</v>
      </c>
      <c r="I13" s="175" t="e">
        <f>IF(AN20="",VLOOKUP(L13,AH20:AL21,2,FALSE),AN20)</f>
        <v>#N/A</v>
      </c>
      <c r="J13" s="177" t="e">
        <f>IF(BE20="",VLOOKUP(M12,AI19:AM20,2,FALSE),BE20)</f>
        <v>#N/A</v>
      </c>
      <c r="AB13" s="24"/>
      <c r="AI13" s="225" t="s">
        <v>5</v>
      </c>
      <c r="AJ13" s="225"/>
      <c r="AK13" s="225"/>
      <c r="AL13" s="225"/>
      <c r="AM13" s="225"/>
      <c r="AN13" s="225" t="s">
        <v>7</v>
      </c>
      <c r="AO13" s="225"/>
      <c r="AR13" s="60"/>
      <c r="AS13" s="60"/>
      <c r="BE13" s="225" t="s">
        <v>8</v>
      </c>
      <c r="BF13" s="225"/>
    </row>
    <row r="14" spans="1:70" ht="15" customHeight="1" x14ac:dyDescent="0.25">
      <c r="C14" s="173" t="str">
        <f>IF(OR(AN22="",AN21=""),"",AN22-AN21)</f>
        <v/>
      </c>
      <c r="D14" s="173" t="str">
        <f>IF(AN21="","",AN21+0.125)</f>
        <v/>
      </c>
      <c r="E14" s="173">
        <f>YEAR(AI21)</f>
        <v>1900</v>
      </c>
      <c r="F14" s="173" t="str">
        <f>IF(AI21="","",MONTH(AI21))</f>
        <v/>
      </c>
      <c r="G14" s="161"/>
      <c r="H14" s="174" t="e">
        <f>IF(AL21="",VLOOKUP(J15,AI21:AM23,2,FALSE),AL21)</f>
        <v>#VALUE!</v>
      </c>
      <c r="I14" s="175" t="e">
        <f>IF(AN21="",VLOOKUP(L14,AH21:AL22,2,FALSE),AN21)</f>
        <v>#N/A</v>
      </c>
      <c r="J14" s="177" t="e">
        <f>IF(BE21="",VLOOKUP(M13,AI20:AM21,2,FALSE),BE21)</f>
        <v>#N/A</v>
      </c>
      <c r="AB14" s="23"/>
      <c r="AF14" s="36"/>
      <c r="AI14" s="225"/>
      <c r="AJ14" s="225"/>
      <c r="AK14" s="225"/>
      <c r="AL14" s="225"/>
      <c r="AM14" s="225"/>
      <c r="AN14" s="225"/>
      <c r="AO14" s="225"/>
      <c r="AR14" s="60"/>
      <c r="AS14" s="60"/>
      <c r="BE14" s="225"/>
      <c r="BF14" s="225"/>
      <c r="BP14" s="37" t="s">
        <v>32</v>
      </c>
      <c r="BQ14" s="224" t="str">
        <f>IF(C12="","",IF(C16=0,0,C16))</f>
        <v/>
      </c>
      <c r="BR14" s="224"/>
    </row>
    <row r="15" spans="1:70" ht="15" customHeight="1" x14ac:dyDescent="0.25">
      <c r="C15" s="173" t="str">
        <f>IF(OR(AN23="",AN22=""),"",AN23-AN22)</f>
        <v/>
      </c>
      <c r="D15" s="173" t="str">
        <f>IF(AN22="","",AN22+0.125)</f>
        <v/>
      </c>
      <c r="E15" s="173">
        <f>YEAR(AI22)</f>
        <v>1900</v>
      </c>
      <c r="F15" s="173" t="str">
        <f>IF(AI22="","",MONTH(AI22))</f>
        <v/>
      </c>
      <c r="G15" s="161"/>
      <c r="H15" s="174" t="e">
        <f>IF(AL22="",VLOOKUP(J16,AI22:AM24,2,FALSE),AL22)</f>
        <v>#VALUE!</v>
      </c>
      <c r="I15" s="175" t="e">
        <f>IF(AN22="",VLOOKUP(L15,AH22:AL23,2,FALSE),AN22)</f>
        <v>#N/A</v>
      </c>
      <c r="J15" s="177" t="e">
        <f>IF(BE22="",VLOOKUP(M14,AI21:AM22,2,FALSE),BE22)</f>
        <v>#N/A</v>
      </c>
      <c r="AB15" s="23"/>
      <c r="AF15" s="61"/>
      <c r="AG15" s="61"/>
      <c r="AI15" s="225"/>
      <c r="AJ15" s="225"/>
      <c r="AK15" s="225"/>
      <c r="AL15" s="225"/>
      <c r="AM15" s="225"/>
      <c r="AN15" s="225"/>
      <c r="AO15" s="225"/>
      <c r="AR15" s="60"/>
      <c r="AS15" s="60"/>
      <c r="BE15" s="225"/>
      <c r="BF15" s="225"/>
    </row>
    <row r="16" spans="1:70" ht="15" customHeight="1" x14ac:dyDescent="0.25">
      <c r="C16" s="173" t="str">
        <f>IF(ISERROR(AVERAGE(C12:C15)),"",AVERAGE(C12:C15))</f>
        <v/>
      </c>
      <c r="D16" s="173" t="str">
        <f>IF(AN23="","",AN23+0.125)</f>
        <v/>
      </c>
      <c r="E16" s="173">
        <f>YEAR(AI23)</f>
        <v>1900</v>
      </c>
      <c r="F16" s="173" t="str">
        <f>IF(AI23="","",MONTH(AI23))</f>
        <v/>
      </c>
      <c r="G16" s="161"/>
      <c r="H16" s="174" t="e">
        <f>IF(AL23="",VLOOKUP(J17,AI23:AM25,2,FALSE),AL23)</f>
        <v>#VALUE!</v>
      </c>
      <c r="I16" s="175" t="e">
        <f>IF(AN23="",VLOOKUP(L16,AH23:AL24,2,FALSE),AN23)</f>
        <v>#N/A</v>
      </c>
      <c r="J16" s="177" t="e">
        <f>IF(BE23="",VLOOKUP(M15,AI22:AM23,2,FALSE),BE23)</f>
        <v>#N/A</v>
      </c>
      <c r="AB16" s="157"/>
      <c r="AF16" s="61"/>
      <c r="AG16" s="61"/>
      <c r="AI16" s="225"/>
      <c r="AJ16" s="225"/>
      <c r="AK16" s="225"/>
      <c r="AL16" s="225"/>
      <c r="AM16" s="225"/>
      <c r="AN16" s="225"/>
      <c r="AO16" s="225"/>
      <c r="AR16" s="60"/>
      <c r="AS16" s="60"/>
      <c r="BE16" s="225"/>
      <c r="BF16" s="225"/>
    </row>
    <row r="17" spans="3:78" ht="15" customHeight="1" x14ac:dyDescent="0.25">
      <c r="C17" s="161"/>
      <c r="D17" s="161"/>
      <c r="E17" s="161"/>
      <c r="F17" s="161"/>
      <c r="G17" s="161"/>
      <c r="H17" s="161"/>
      <c r="AB17" s="23"/>
      <c r="AF17" s="61"/>
      <c r="AG17" s="61"/>
      <c r="AI17" s="225"/>
      <c r="AJ17" s="225"/>
      <c r="AK17" s="225"/>
      <c r="AL17" s="225"/>
      <c r="AM17" s="225"/>
      <c r="AN17" s="225"/>
      <c r="AO17" s="225"/>
      <c r="AQ17" s="62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225"/>
      <c r="BF17" s="225"/>
      <c r="BG17" s="63"/>
      <c r="BH17" s="62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</row>
    <row r="18" spans="3:78" x14ac:dyDescent="0.25">
      <c r="C18" s="161"/>
      <c r="D18" s="161"/>
      <c r="E18" s="161"/>
      <c r="F18" s="161"/>
      <c r="G18" s="161"/>
      <c r="H18" s="161"/>
      <c r="AB18" s="23"/>
      <c r="AE18" s="58"/>
      <c r="AF18" s="61"/>
      <c r="AG18" s="61"/>
      <c r="AI18" s="225"/>
      <c r="AJ18" s="225"/>
      <c r="AK18" s="225"/>
      <c r="AL18" s="225"/>
      <c r="AM18" s="225"/>
      <c r="AN18" s="225"/>
      <c r="AO18" s="225"/>
      <c r="AQ18" s="87" t="s">
        <v>65</v>
      </c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225"/>
      <c r="BF18" s="225"/>
      <c r="BH18" s="87" t="s">
        <v>66</v>
      </c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</row>
    <row r="19" spans="3:78" ht="22.5" customHeight="1" x14ac:dyDescent="0.45">
      <c r="C19" s="144" t="s">
        <v>27</v>
      </c>
      <c r="H19" s="144" t="s">
        <v>52</v>
      </c>
      <c r="AD19" s="83" t="str">
        <f>IF(AND(AM1&lt;&gt;"",AM2&lt;&gt;"",AI19=""),"Next --&gt;&gt;","")</f>
        <v/>
      </c>
      <c r="AF19" s="61"/>
      <c r="AH19" s="65" t="s">
        <v>92</v>
      </c>
      <c r="AI19" s="229"/>
      <c r="AJ19" s="230"/>
      <c r="AK19" s="231"/>
      <c r="AL19" s="237" t="str">
        <f>IF(OR($AM$2="",$AI19=""),"",IF(AND(AI19="",AI20&gt;0),AL20-1.25,VLOOKUP($AM$2-($D$20-$E12),'VELS Data'!$A$1:$M$12,F12+1,FALSE)))</f>
        <v/>
      </c>
      <c r="AM19" s="238"/>
      <c r="AN19" s="239"/>
      <c r="AO19" s="240"/>
      <c r="AP19" s="241"/>
      <c r="AQ19" s="242"/>
      <c r="AR19" s="242"/>
      <c r="AS19" s="242"/>
      <c r="AT19" s="242"/>
      <c r="AU19" s="242"/>
      <c r="AV19" s="242"/>
      <c r="AW19" s="242"/>
      <c r="AX19" s="242"/>
      <c r="AY19" s="242"/>
      <c r="AZ19" s="242"/>
      <c r="BA19" s="242"/>
      <c r="BB19" s="242"/>
      <c r="BC19" s="242"/>
      <c r="BD19" s="243"/>
      <c r="BE19" s="270"/>
      <c r="BF19" s="270"/>
      <c r="BG19" s="251"/>
      <c r="BH19" s="252"/>
      <c r="BI19" s="252"/>
      <c r="BJ19" s="252"/>
      <c r="BK19" s="252"/>
      <c r="BL19" s="252"/>
      <c r="BM19" s="252"/>
      <c r="BN19" s="252"/>
      <c r="BO19" s="252"/>
      <c r="BP19" s="252"/>
      <c r="BQ19" s="252"/>
      <c r="BR19" s="252"/>
      <c r="BS19" s="252"/>
      <c r="BT19" s="252"/>
      <c r="BU19" s="252"/>
      <c r="BV19" s="252"/>
      <c r="BW19" s="252"/>
      <c r="BX19" s="252"/>
      <c r="BY19" s="252"/>
      <c r="BZ19" s="253"/>
    </row>
    <row r="20" spans="3:78" ht="22.5" customHeight="1" x14ac:dyDescent="0.25">
      <c r="C20" s="22">
        <f ca="1">TODAY()</f>
        <v>42060</v>
      </c>
      <c r="D20" s="21">
        <f ca="1">YEAR(C20)</f>
        <v>2015</v>
      </c>
      <c r="H20" s="144" t="s">
        <v>53</v>
      </c>
      <c r="AH20" s="65" t="s">
        <v>1</v>
      </c>
      <c r="AI20" s="229"/>
      <c r="AJ20" s="230"/>
      <c r="AK20" s="231"/>
      <c r="AL20" s="232" t="e">
        <f>IF(OR($AM$2="",$AI20=""),AL19+0.125,VLOOKUP($AM$2-($D$20-$E13),'VELS Data'!$A$1:$M$12,F13+1,FALSE))</f>
        <v>#VALUE!</v>
      </c>
      <c r="AM20" s="232"/>
      <c r="AN20" s="233"/>
      <c r="AO20" s="233"/>
      <c r="AP20" s="247"/>
      <c r="AQ20" s="248"/>
      <c r="AR20" s="248"/>
      <c r="AS20" s="248"/>
      <c r="AT20" s="248"/>
      <c r="AU20" s="248"/>
      <c r="AV20" s="248"/>
      <c r="AW20" s="248"/>
      <c r="AX20" s="248"/>
      <c r="AY20" s="248"/>
      <c r="AZ20" s="248"/>
      <c r="BA20" s="248"/>
      <c r="BB20" s="248"/>
      <c r="BC20" s="248"/>
      <c r="BD20" s="249"/>
      <c r="BE20" s="235"/>
      <c r="BF20" s="236"/>
      <c r="BG20" s="254"/>
      <c r="BH20" s="255"/>
      <c r="BI20" s="255"/>
      <c r="BJ20" s="255"/>
      <c r="BK20" s="255"/>
      <c r="BL20" s="255"/>
      <c r="BM20" s="255"/>
      <c r="BN20" s="255"/>
      <c r="BO20" s="255"/>
      <c r="BP20" s="255"/>
      <c r="BQ20" s="255"/>
      <c r="BR20" s="255"/>
      <c r="BS20" s="255"/>
      <c r="BT20" s="255"/>
      <c r="BU20" s="255"/>
      <c r="BV20" s="255"/>
      <c r="BW20" s="255"/>
      <c r="BX20" s="255"/>
      <c r="BY20" s="255"/>
      <c r="BZ20" s="256"/>
    </row>
    <row r="21" spans="3:78" ht="22.5" customHeight="1" x14ac:dyDescent="0.25">
      <c r="C21" s="21" t="s">
        <v>38</v>
      </c>
      <c r="D21" s="21" t="s">
        <v>39</v>
      </c>
      <c r="AH21" s="65" t="s">
        <v>2</v>
      </c>
      <c r="AI21" s="229"/>
      <c r="AJ21" s="230"/>
      <c r="AK21" s="231"/>
      <c r="AL21" s="232" t="e">
        <f>IF(OR($AM$2="",$AI21=""),AL20+0.125,VLOOKUP($AM$2-($D$20-$E14),'VELS Data'!$A$1:$M$12,F14+1,FALSE))</f>
        <v>#VALUE!</v>
      </c>
      <c r="AM21" s="232"/>
      <c r="AN21" s="233"/>
      <c r="AO21" s="233"/>
      <c r="AP21" s="247"/>
      <c r="AQ21" s="248"/>
      <c r="AR21" s="248"/>
      <c r="AS21" s="248"/>
      <c r="AT21" s="248"/>
      <c r="AU21" s="248"/>
      <c r="AV21" s="248"/>
      <c r="AW21" s="248"/>
      <c r="AX21" s="248"/>
      <c r="AY21" s="248"/>
      <c r="AZ21" s="248"/>
      <c r="BA21" s="248"/>
      <c r="BB21" s="248"/>
      <c r="BC21" s="248"/>
      <c r="BD21" s="249"/>
      <c r="BE21" s="268"/>
      <c r="BF21" s="268"/>
      <c r="BG21" s="262"/>
      <c r="BH21" s="263"/>
      <c r="BI21" s="263"/>
      <c r="BJ21" s="263"/>
      <c r="BK21" s="263"/>
      <c r="BL21" s="263"/>
      <c r="BM21" s="263"/>
      <c r="BN21" s="263"/>
      <c r="BO21" s="263"/>
      <c r="BP21" s="263"/>
      <c r="BQ21" s="263"/>
      <c r="BR21" s="263"/>
      <c r="BS21" s="263"/>
      <c r="BT21" s="263"/>
      <c r="BU21" s="263"/>
      <c r="BV21" s="263"/>
      <c r="BW21" s="263"/>
      <c r="BX21" s="263"/>
      <c r="BY21" s="263"/>
      <c r="BZ21" s="264"/>
    </row>
    <row r="22" spans="3:78" ht="22.5" customHeight="1" x14ac:dyDescent="0.25">
      <c r="C22" s="144" t="s">
        <v>37</v>
      </c>
      <c r="D22" s="144" t="s">
        <v>37</v>
      </c>
      <c r="AH22" s="65" t="s">
        <v>3</v>
      </c>
      <c r="AI22" s="229"/>
      <c r="AJ22" s="230"/>
      <c r="AK22" s="231"/>
      <c r="AL22" s="232" t="e">
        <f>IF(OR($AM$2="",$AI22=""),AL21+0.125,VLOOKUP($AM$2-($D$20-$E15),'VELS Data'!$A$1:$M$12,F15+1,FALSE))</f>
        <v>#VALUE!</v>
      </c>
      <c r="AM22" s="232"/>
      <c r="AN22" s="233"/>
      <c r="AO22" s="233"/>
      <c r="AP22" s="247"/>
      <c r="AQ22" s="248"/>
      <c r="AR22" s="248"/>
      <c r="AS22" s="248"/>
      <c r="AT22" s="248"/>
      <c r="AU22" s="248"/>
      <c r="AV22" s="248"/>
      <c r="AW22" s="248"/>
      <c r="AX22" s="248"/>
      <c r="AY22" s="248"/>
      <c r="AZ22" s="248"/>
      <c r="BA22" s="248"/>
      <c r="BB22" s="248"/>
      <c r="BC22" s="248"/>
      <c r="BD22" s="249"/>
      <c r="BE22" s="268"/>
      <c r="BF22" s="268"/>
      <c r="BG22" s="262"/>
      <c r="BH22" s="263"/>
      <c r="BI22" s="263"/>
      <c r="BJ22" s="263"/>
      <c r="BK22" s="263"/>
      <c r="BL22" s="263"/>
      <c r="BM22" s="263"/>
      <c r="BN22" s="263"/>
      <c r="BO22" s="263"/>
      <c r="BP22" s="263"/>
      <c r="BQ22" s="263"/>
      <c r="BR22" s="263"/>
      <c r="BS22" s="263"/>
      <c r="BT22" s="263"/>
      <c r="BU22" s="263"/>
      <c r="BV22" s="263"/>
      <c r="BW22" s="263"/>
      <c r="BX22" s="263"/>
      <c r="BY22" s="263"/>
      <c r="BZ22" s="264"/>
    </row>
    <row r="23" spans="3:78" ht="22.5" customHeight="1" x14ac:dyDescent="0.25">
      <c r="C23" s="144" t="s">
        <v>40</v>
      </c>
      <c r="D23" s="144" t="s">
        <v>46</v>
      </c>
      <c r="AH23" s="65" t="s">
        <v>4</v>
      </c>
      <c r="AI23" s="229"/>
      <c r="AJ23" s="230"/>
      <c r="AK23" s="231"/>
      <c r="AL23" s="232" t="e">
        <f>IF(OR($AM$2="",$AI23=""),AL22+0.125,VLOOKUP($AM$2-($D$20-$E16),'VELS Data'!$A$1:$M$12,F16+1,FALSE))</f>
        <v>#VALUE!</v>
      </c>
      <c r="AM23" s="232"/>
      <c r="AN23" s="233"/>
      <c r="AO23" s="233"/>
      <c r="AP23" s="247"/>
      <c r="AQ23" s="248"/>
      <c r="AR23" s="248"/>
      <c r="AS23" s="248"/>
      <c r="AT23" s="248"/>
      <c r="AU23" s="248"/>
      <c r="AV23" s="248"/>
      <c r="AW23" s="248"/>
      <c r="AX23" s="248"/>
      <c r="AY23" s="248"/>
      <c r="AZ23" s="248"/>
      <c r="BA23" s="248"/>
      <c r="BB23" s="248"/>
      <c r="BC23" s="248"/>
      <c r="BD23" s="249"/>
      <c r="BE23" s="268"/>
      <c r="BF23" s="268"/>
      <c r="BG23" s="262"/>
      <c r="BH23" s="263"/>
      <c r="BI23" s="263"/>
      <c r="BJ23" s="263"/>
      <c r="BK23" s="263"/>
      <c r="BL23" s="263"/>
      <c r="BM23" s="263"/>
      <c r="BN23" s="263"/>
      <c r="BO23" s="263"/>
      <c r="BP23" s="263"/>
      <c r="BQ23" s="263"/>
      <c r="BR23" s="263"/>
      <c r="BS23" s="263"/>
      <c r="BT23" s="263"/>
      <c r="BU23" s="263"/>
      <c r="BV23" s="263"/>
      <c r="BW23" s="263"/>
      <c r="BX23" s="263"/>
      <c r="BY23" s="263"/>
      <c r="BZ23" s="264"/>
    </row>
    <row r="24" spans="3:78" ht="15" customHeight="1" x14ac:dyDescent="0.25">
      <c r="C24" s="144" t="s">
        <v>41</v>
      </c>
      <c r="D24" s="144" t="s">
        <v>47</v>
      </c>
    </row>
    <row r="25" spans="3:78" ht="15" customHeight="1" x14ac:dyDescent="0.25">
      <c r="C25" s="144" t="s">
        <v>42</v>
      </c>
      <c r="D25" s="144" t="s">
        <v>43</v>
      </c>
      <c r="AJ25" s="82"/>
    </row>
    <row r="26" spans="3:78" x14ac:dyDescent="0.25">
      <c r="D26" s="144" t="s">
        <v>44</v>
      </c>
    </row>
    <row r="27" spans="3:78" x14ac:dyDescent="0.25">
      <c r="D27" s="144" t="s">
        <v>45</v>
      </c>
    </row>
    <row r="28" spans="3:78" x14ac:dyDescent="0.25">
      <c r="AM28" s="61"/>
      <c r="AO28" s="222"/>
      <c r="AP28" s="222"/>
      <c r="AQ28" s="222"/>
      <c r="AR28" s="222"/>
      <c r="AS28" s="222"/>
      <c r="AT28" s="222"/>
      <c r="AU28" s="222"/>
      <c r="AV28" s="222"/>
      <c r="AW28" s="222"/>
      <c r="AX28" s="61"/>
      <c r="AY28" s="61"/>
      <c r="AZ28" s="61"/>
      <c r="BA28" s="61"/>
      <c r="BB28" s="61"/>
    </row>
    <row r="29" spans="3:78" x14ac:dyDescent="0.25">
      <c r="AO29" s="222"/>
      <c r="AP29" s="222"/>
      <c r="AQ29" s="222"/>
      <c r="AR29" s="222"/>
      <c r="AS29" s="222"/>
      <c r="AT29" s="222"/>
      <c r="AU29" s="222"/>
      <c r="AV29" s="222"/>
      <c r="AW29" s="222"/>
    </row>
    <row r="30" spans="3:78" x14ac:dyDescent="0.25">
      <c r="AO30" s="222"/>
      <c r="AP30" s="222"/>
      <c r="AQ30" s="222"/>
      <c r="AR30" s="222"/>
      <c r="AS30" s="222"/>
      <c r="AT30" s="222"/>
      <c r="AU30" s="222"/>
      <c r="AV30" s="222"/>
      <c r="AW30" s="222"/>
    </row>
  </sheetData>
  <sheetProtection password="D2B2" sheet="1" objects="1" scenarios="1" selectLockedCells="1"/>
  <mergeCells count="55">
    <mergeCell ref="C7:C11"/>
    <mergeCell ref="D7:D11"/>
    <mergeCell ref="E7:E11"/>
    <mergeCell ref="F7:F11"/>
    <mergeCell ref="AM8:AY8"/>
    <mergeCell ref="H10:J10"/>
    <mergeCell ref="AL12:AM18"/>
    <mergeCell ref="AI13:AK18"/>
    <mergeCell ref="AN13:AO18"/>
    <mergeCell ref="BE13:BF18"/>
    <mergeCell ref="BQ14:BR14"/>
    <mergeCell ref="BE20:BF20"/>
    <mergeCell ref="BG20:BZ20"/>
    <mergeCell ref="AI20:AK20"/>
    <mergeCell ref="AL20:AM20"/>
    <mergeCell ref="AN20:AO20"/>
    <mergeCell ref="AP20:BD20"/>
    <mergeCell ref="BE22:BF22"/>
    <mergeCell ref="BG19:BZ19"/>
    <mergeCell ref="AI22:AK22"/>
    <mergeCell ref="AL22:AM22"/>
    <mergeCell ref="AN22:AO22"/>
    <mergeCell ref="AP22:BD22"/>
    <mergeCell ref="BE19:BF19"/>
    <mergeCell ref="BG22:BZ22"/>
    <mergeCell ref="AI21:AK21"/>
    <mergeCell ref="AL21:AM21"/>
    <mergeCell ref="BE21:BF21"/>
    <mergeCell ref="BG21:BZ21"/>
    <mergeCell ref="AI19:AK19"/>
    <mergeCell ref="AL19:AM19"/>
    <mergeCell ref="AN19:AO19"/>
    <mergeCell ref="AP19:BD19"/>
    <mergeCell ref="BE23:BF23"/>
    <mergeCell ref="BG23:BZ23"/>
    <mergeCell ref="AI23:AK23"/>
    <mergeCell ref="AL23:AM23"/>
    <mergeCell ref="AN23:AO23"/>
    <mergeCell ref="AP23:BD23"/>
    <mergeCell ref="AN3:AY3"/>
    <mergeCell ref="AO30:AQ30"/>
    <mergeCell ref="AR30:AS30"/>
    <mergeCell ref="AT30:AU30"/>
    <mergeCell ref="AV30:AW30"/>
    <mergeCell ref="AO28:AQ28"/>
    <mergeCell ref="AR28:AS28"/>
    <mergeCell ref="AT28:AU28"/>
    <mergeCell ref="AV28:AW28"/>
    <mergeCell ref="AO29:AQ29"/>
    <mergeCell ref="AR29:AS29"/>
    <mergeCell ref="AT29:AU29"/>
    <mergeCell ref="AV29:AW29"/>
    <mergeCell ref="AP21:BD21"/>
    <mergeCell ref="AN21:AO21"/>
    <mergeCell ref="AM6:AQ6"/>
  </mergeCells>
  <conditionalFormatting sqref="AL20:AM23">
    <cfRule type="expression" dxfId="45" priority="4">
      <formula>$AI20=""</formula>
    </cfRule>
  </conditionalFormatting>
  <conditionalFormatting sqref="AN19:AO19">
    <cfRule type="expression" dxfId="44" priority="3">
      <formula>AND($AI$19&lt;&gt;"",$AN$19="")</formula>
    </cfRule>
  </conditionalFormatting>
  <conditionalFormatting sqref="BQ14:BR14">
    <cfRule type="cellIs" dxfId="43" priority="5" operator="greaterThan">
      <formula>0.24</formula>
    </cfRule>
  </conditionalFormatting>
  <conditionalFormatting sqref="BP14:BR14">
    <cfRule type="expression" dxfId="42" priority="6" stopIfTrue="1">
      <formula>$AM$2=""</formula>
    </cfRule>
  </conditionalFormatting>
  <conditionalFormatting sqref="AI19:AK19">
    <cfRule type="expression" dxfId="41" priority="7">
      <formula>AND($AM$1&lt;&gt;"",$AM$2&lt;&gt;"",$AI$19="")</formula>
    </cfRule>
  </conditionalFormatting>
  <conditionalFormatting sqref="AH19:AH23 AF14 AI12:BM18 BT12:BZ18 BN12:BS13 BN15:BS18">
    <cfRule type="expression" dxfId="40" priority="8">
      <formula>OR($AM$1="",$AM$2="")</formula>
    </cfRule>
  </conditionalFormatting>
  <conditionalFormatting sqref="AS6:AY6">
    <cfRule type="expression" dxfId="39" priority="9">
      <formula>$AM$6="Other"</formula>
    </cfRule>
  </conditionalFormatting>
  <conditionalFormatting sqref="AL3:AM4">
    <cfRule type="containsErrors" dxfId="38" priority="2">
      <formula>ISERROR(AL3)</formula>
    </cfRule>
  </conditionalFormatting>
  <conditionalFormatting sqref="AH6:AQ9 AS6:AY9 AR7:AR9">
    <cfRule type="expression" dxfId="37" priority="1">
      <formula>$AC$6="&lt;--- Click here"</formula>
    </cfRule>
  </conditionalFormatting>
  <dataValidations count="1">
    <dataValidation type="list" allowBlank="1" showInputMessage="1" showErrorMessage="1" sqref="AM6:AQ6">
      <formula1>$Z$1:$Z$5</formula1>
    </dataValidation>
  </dataValidation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BZ30"/>
  <sheetViews>
    <sheetView showGridLines="0" showRowColHeaders="0" topLeftCell="AA1" zoomScaleNormal="100" workbookViewId="0">
      <selection activeCell="BE20" sqref="BE20:BF20"/>
    </sheetView>
  </sheetViews>
  <sheetFormatPr defaultRowHeight="15" x14ac:dyDescent="0.25"/>
  <cols>
    <col min="1" max="2" width="2.85546875" style="144" hidden="1" customWidth="1"/>
    <col min="3" max="3" width="7.140625" style="144" hidden="1" customWidth="1"/>
    <col min="4" max="4" width="9.7109375" style="144" hidden="1" customWidth="1"/>
    <col min="5" max="7" width="7.140625" style="144" hidden="1" customWidth="1"/>
    <col min="8" max="10" width="8.5703125" style="144" hidden="1" customWidth="1"/>
    <col min="11" max="26" width="2.85546875" style="144" hidden="1" customWidth="1"/>
    <col min="27" max="28" width="2.85546875" style="144" customWidth="1"/>
    <col min="29" max="94" width="2.85546875" style="50" customWidth="1"/>
    <col min="95" max="16384" width="9.140625" style="50"/>
  </cols>
  <sheetData>
    <row r="1" spans="1:70" ht="15" customHeight="1" x14ac:dyDescent="0.25">
      <c r="A1" s="144" t="s">
        <v>0</v>
      </c>
      <c r="H1" s="166" t="s">
        <v>38</v>
      </c>
      <c r="I1" s="166" t="s">
        <v>62</v>
      </c>
      <c r="J1" s="166" t="s">
        <v>63</v>
      </c>
      <c r="Z1" s="167" t="str">
        <f>Personal!D1</f>
        <v/>
      </c>
      <c r="AE1" s="85" t="str">
        <f>"- AusVELS Data"</f>
        <v>- AusVELS Data</v>
      </c>
      <c r="AL1" s="78" t="str">
        <f>IF(AM1="","","Name: ")</f>
        <v/>
      </c>
      <c r="AM1" s="81" t="str">
        <f>IF(Personal!$AI$3="","",Personal!$AI$3)</f>
        <v/>
      </c>
    </row>
    <row r="2" spans="1:70" ht="15" customHeight="1" x14ac:dyDescent="0.35">
      <c r="A2" s="144">
        <v>1</v>
      </c>
      <c r="H2" s="168" t="str">
        <f>Z1</f>
        <v/>
      </c>
      <c r="I2" s="168" t="str">
        <f>IF(VLOOKUP($H2,Personal!$AJ$9:$BY$17,13,FALSE)=0,"",VLOOKUP($H2,Personal!$AJ$9:$BY$15,13,FALSE))</f>
        <v/>
      </c>
      <c r="J2" s="168" t="str">
        <f>IF(VLOOKUP($H2,Personal!$AJ$9:$BY$17,30,FALSE)=0,"",VLOOKUP($H2,Personal!$AJ$9:$BY$17,30,FALSE))</f>
        <v/>
      </c>
      <c r="Z2" s="169" t="str">
        <f>Personal!D2</f>
        <v/>
      </c>
      <c r="AJ2" s="52"/>
      <c r="AL2" s="78" t="str">
        <f>IF(AM2="","","Yr Lvl: ")</f>
        <v/>
      </c>
      <c r="AM2" s="80" t="str">
        <f>IF(AM1="","",Personal!$AI$5)</f>
        <v/>
      </c>
      <c r="AN2" s="204" t="s">
        <v>107</v>
      </c>
      <c r="BB2" s="36"/>
    </row>
    <row r="3" spans="1:70" ht="15" customHeight="1" x14ac:dyDescent="0.25">
      <c r="A3" s="144">
        <v>2</v>
      </c>
      <c r="H3" s="168" t="str">
        <f>Z2</f>
        <v/>
      </c>
      <c r="I3" s="168" t="str">
        <f>IF(VLOOKUP($H3,Personal!$AJ$9:$BY$17,13,FALSE)=0,"",VLOOKUP($H3,Personal!$AJ$9:$BY$17,13,FALSE))</f>
        <v/>
      </c>
      <c r="J3" s="168" t="str">
        <f>IF(VLOOKUP($H3,Personal!$AJ$9:$BY$17,30,FALSE)=0,"",VLOOKUP($H3,Personal!$AJ$9:$BY$17,30,FALSE))</f>
        <v/>
      </c>
      <c r="Z3" s="169" t="str">
        <f>Personal!D3</f>
        <v/>
      </c>
      <c r="AF3" s="35"/>
      <c r="AG3" s="35"/>
      <c r="AH3" s="37"/>
      <c r="AI3" s="53"/>
      <c r="AJ3" s="38"/>
      <c r="AK3" s="38"/>
      <c r="AL3" s="79" t="str">
        <f>IF(AM3="","","Teacher:")</f>
        <v/>
      </c>
      <c r="AM3" s="80" t="str">
        <f>IF(AM6="","",VLOOKUP($AM$6,$H$2:$J$7,2,FALSE))</f>
        <v/>
      </c>
      <c r="AN3" s="223" t="s">
        <v>108</v>
      </c>
      <c r="AO3" s="223"/>
      <c r="AP3" s="223"/>
      <c r="AQ3" s="223"/>
      <c r="AR3" s="223"/>
      <c r="AS3" s="223"/>
      <c r="AT3" s="223"/>
      <c r="AU3" s="223"/>
      <c r="AV3" s="223"/>
      <c r="AW3" s="223"/>
      <c r="AX3" s="223"/>
      <c r="AY3" s="223"/>
    </row>
    <row r="4" spans="1:70" ht="15" customHeight="1" x14ac:dyDescent="0.25">
      <c r="A4" s="144">
        <v>3</v>
      </c>
      <c r="H4" s="168" t="str">
        <f>Z3</f>
        <v/>
      </c>
      <c r="I4" s="168" t="str">
        <f>IF(VLOOKUP($H4,Personal!$AJ$9:$BY$17,13,FALSE)=0,"",VLOOKUP($H4,Personal!$AJ$9:$BY$17,13,FALSE))</f>
        <v/>
      </c>
      <c r="J4" s="168" t="str">
        <f>IF(VLOOKUP($H4,Personal!$AJ$9:$BY$17,30,FALSE)=0,"",VLOOKUP($H4,Personal!$AJ$9:$BY$17,30,FALSE))</f>
        <v/>
      </c>
      <c r="Z4" s="169" t="str">
        <f>Personal!D4</f>
        <v/>
      </c>
      <c r="AB4" s="147"/>
      <c r="AH4" s="54"/>
      <c r="AL4" s="79" t="str">
        <f>IF(AM4="","","Teacher's email:")</f>
        <v/>
      </c>
      <c r="AM4" s="80" t="str">
        <f>IF(AM6="","",VLOOKUP($AM$6,$H$2:$J$7,3,FALSE))</f>
        <v/>
      </c>
      <c r="AS4" s="61"/>
      <c r="AT4" s="61"/>
      <c r="AU4" s="61"/>
      <c r="AV4" s="61"/>
      <c r="AW4" s="61"/>
      <c r="AX4" s="61"/>
      <c r="AY4" s="61"/>
      <c r="AZ4" s="61"/>
    </row>
    <row r="5" spans="1:70" ht="15" customHeight="1" x14ac:dyDescent="0.45">
      <c r="A5" s="144">
        <v>4</v>
      </c>
      <c r="H5" s="168" t="str">
        <f>Z4</f>
        <v/>
      </c>
      <c r="I5" s="168" t="str">
        <f>IF(VLOOKUP($H5,Personal!$AJ$9:$BY$17,13,FALSE)=0,"",VLOOKUP($H5,Personal!$AJ$9:$BY$17,13,FALSE))</f>
        <v/>
      </c>
      <c r="J5" s="168" t="str">
        <f>IF(VLOOKUP($H5,Personal!$AJ$9:$BY$17,30,FALSE)=0,"",VLOOKUP($H5,Personal!$AJ$9:$BY$17,30,FALSE))</f>
        <v/>
      </c>
      <c r="Z5" s="169" t="str">
        <f>Personal!D5</f>
        <v/>
      </c>
      <c r="AE5" s="75" t="str">
        <f>IF(AL1="","Please go to 'Personal Details' and provide the necessary information","")</f>
        <v>Please go to 'Personal Details' and provide the necessary information</v>
      </c>
      <c r="AM5" s="75" t="str">
        <f>IF(AM6="","Use the person icon to add subject options to the dropdown list","")</f>
        <v>Use the person icon to add subject options to the dropdown list</v>
      </c>
      <c r="AR5" s="55"/>
      <c r="AS5" s="55"/>
    </row>
    <row r="6" spans="1:70" ht="15" customHeight="1" x14ac:dyDescent="0.5">
      <c r="A6" s="144">
        <v>5</v>
      </c>
      <c r="H6" s="168"/>
      <c r="I6" s="168"/>
      <c r="J6" s="168"/>
      <c r="Z6" s="56"/>
      <c r="AA6" s="24"/>
      <c r="AB6" s="23"/>
      <c r="AC6" s="72" t="str">
        <f>IF(AM1="","&lt;--- Click here","")</f>
        <v>&lt;--- Click here</v>
      </c>
      <c r="AG6" s="57"/>
      <c r="AL6" s="73" t="s">
        <v>36</v>
      </c>
      <c r="AM6" s="226"/>
      <c r="AN6" s="227"/>
      <c r="AO6" s="227"/>
      <c r="AP6" s="227"/>
      <c r="AQ6" s="228"/>
      <c r="AS6" s="182"/>
      <c r="AT6" s="182"/>
      <c r="AU6" s="182"/>
      <c r="AV6" s="182"/>
      <c r="AW6" s="182"/>
      <c r="AX6" s="182"/>
      <c r="AY6" s="182"/>
    </row>
    <row r="7" spans="1:70" ht="15" customHeight="1" thickBot="1" x14ac:dyDescent="0.55000000000000004">
      <c r="A7" s="144">
        <v>6</v>
      </c>
      <c r="C7" s="245" t="s">
        <v>23</v>
      </c>
      <c r="D7" s="245" t="s">
        <v>24</v>
      </c>
      <c r="E7" s="245" t="s">
        <v>25</v>
      </c>
      <c r="F7" s="245" t="s">
        <v>26</v>
      </c>
      <c r="Z7" s="56"/>
      <c r="AA7" s="24"/>
      <c r="AB7" s="23"/>
      <c r="AD7" s="58"/>
      <c r="AL7" s="39"/>
      <c r="AM7" s="40"/>
      <c r="AN7" s="55"/>
      <c r="AO7" s="55"/>
      <c r="AP7" s="55"/>
      <c r="AR7" s="74"/>
      <c r="AS7" s="40" t="str">
        <f>IF(AM6="Other","Enter the name of the subject here","")</f>
        <v/>
      </c>
      <c r="AT7" s="74"/>
      <c r="AU7" s="74"/>
      <c r="AV7" s="74"/>
      <c r="AW7" s="74"/>
      <c r="AX7" s="74"/>
      <c r="AY7" s="74"/>
    </row>
    <row r="8" spans="1:70" ht="15" customHeight="1" thickBot="1" x14ac:dyDescent="0.55000000000000004">
      <c r="A8" s="144">
        <v>7</v>
      </c>
      <c r="C8" s="245"/>
      <c r="D8" s="245"/>
      <c r="E8" s="245"/>
      <c r="F8" s="245"/>
      <c r="Z8" s="56"/>
      <c r="AB8" s="178"/>
      <c r="AI8" s="74"/>
      <c r="AJ8" s="74"/>
      <c r="AK8" s="74"/>
      <c r="AL8" s="73" t="str">
        <f>IF(AC6="&lt;--- Click here","","Test Title:")</f>
        <v/>
      </c>
      <c r="AM8" s="226"/>
      <c r="AN8" s="227"/>
      <c r="AO8" s="227"/>
      <c r="AP8" s="227"/>
      <c r="AQ8" s="227"/>
      <c r="AR8" s="227"/>
      <c r="AS8" s="227"/>
      <c r="AT8" s="227"/>
      <c r="AU8" s="227"/>
      <c r="AV8" s="227"/>
      <c r="AW8" s="227"/>
      <c r="AX8" s="227"/>
      <c r="AY8" s="228"/>
    </row>
    <row r="9" spans="1:70" ht="15" customHeight="1" x14ac:dyDescent="0.5">
      <c r="A9" s="144">
        <v>8</v>
      </c>
      <c r="C9" s="245"/>
      <c r="D9" s="245"/>
      <c r="E9" s="245"/>
      <c r="F9" s="245"/>
      <c r="Z9" s="56"/>
      <c r="AB9" s="159"/>
      <c r="AD9" s="159"/>
      <c r="AI9" s="74"/>
      <c r="AJ9" s="74"/>
      <c r="AK9" s="74"/>
      <c r="AM9" s="40"/>
      <c r="AZ9" s="55"/>
      <c r="BA9" s="55"/>
      <c r="BB9" s="55"/>
      <c r="BC9" s="55"/>
      <c r="BD9" s="55"/>
    </row>
    <row r="10" spans="1:70" ht="15" customHeight="1" x14ac:dyDescent="0.5">
      <c r="A10" s="144">
        <v>9</v>
      </c>
      <c r="C10" s="245"/>
      <c r="D10" s="245"/>
      <c r="E10" s="245"/>
      <c r="F10" s="245"/>
      <c r="H10" s="250" t="s">
        <v>28</v>
      </c>
      <c r="I10" s="250"/>
      <c r="J10" s="250"/>
      <c r="Z10" s="56"/>
      <c r="AB10" s="24"/>
      <c r="AC10" s="86"/>
      <c r="AI10" s="74"/>
      <c r="AJ10" s="74"/>
      <c r="AK10" s="74"/>
      <c r="AZ10" s="57"/>
      <c r="BA10" s="57"/>
      <c r="BB10" s="57"/>
      <c r="BC10" s="57"/>
      <c r="BD10" s="57"/>
      <c r="BE10" s="59"/>
    </row>
    <row r="11" spans="1:70" ht="15" customHeight="1" x14ac:dyDescent="0.25">
      <c r="A11" s="144">
        <v>10</v>
      </c>
      <c r="C11" s="246"/>
      <c r="D11" s="246"/>
      <c r="E11" s="246"/>
      <c r="F11" s="246"/>
      <c r="H11" s="170" t="s">
        <v>29</v>
      </c>
      <c r="I11" s="171" t="s">
        <v>30</v>
      </c>
      <c r="J11" s="172" t="s">
        <v>31</v>
      </c>
      <c r="AB11" s="24"/>
      <c r="BE11" s="57"/>
    </row>
    <row r="12" spans="1:70" ht="15" customHeight="1" x14ac:dyDescent="0.25">
      <c r="C12" s="173" t="str">
        <f>IF(OR(AN20="",AN19=""),"",AN20-AN19)</f>
        <v/>
      </c>
      <c r="D12" s="173" t="str">
        <f>IF(AN19="","",AN19+0.125)</f>
        <v/>
      </c>
      <c r="E12" s="173">
        <f>YEAR(AI19)</f>
        <v>1900</v>
      </c>
      <c r="F12" s="173" t="str">
        <f>IF(AI19="","",MONTH(AI19))</f>
        <v/>
      </c>
      <c r="G12" s="161"/>
      <c r="H12" s="174" t="e">
        <f>IF(AL19="",VLOOKUP(J13,AI19:AM21,2,FALSE),AL19)</f>
        <v>#N/A</v>
      </c>
      <c r="I12" s="175" t="e">
        <f>IF(AN19="",VLOOKUP(L12,AH19:AL20,2,FALSE),AN19)</f>
        <v>#N/A</v>
      </c>
      <c r="J12" s="176" t="e">
        <f>VLOOKUP(N12,AI19:AM22,2,FALSE)</f>
        <v>#N/A</v>
      </c>
      <c r="AL12" s="225" t="s">
        <v>6</v>
      </c>
      <c r="AM12" s="225"/>
    </row>
    <row r="13" spans="1:70" ht="15" customHeight="1" x14ac:dyDescent="0.25">
      <c r="C13" s="173" t="str">
        <f>IF(OR(AN21="",AN20=""),"",AN21-AN20)</f>
        <v/>
      </c>
      <c r="D13" s="173" t="str">
        <f>IF(AN20="","",AN20+0.125)</f>
        <v/>
      </c>
      <c r="E13" s="173">
        <f>YEAR(AI20)</f>
        <v>1900</v>
      </c>
      <c r="F13" s="173" t="str">
        <f>IF(AI20="","",MONTH(AI20))</f>
        <v/>
      </c>
      <c r="G13" s="161"/>
      <c r="H13" s="174" t="e">
        <f>IF(AL20="",VLOOKUP(J14,AI20:AM22,2,FALSE),AL20)</f>
        <v>#VALUE!</v>
      </c>
      <c r="I13" s="175" t="e">
        <f>IF(AN20="",VLOOKUP(L13,AH20:AL21,2,FALSE),AN20)</f>
        <v>#N/A</v>
      </c>
      <c r="J13" s="177" t="e">
        <f>IF(BE20="",VLOOKUP(M12,AI19:AM20,2,FALSE),BE20)</f>
        <v>#N/A</v>
      </c>
      <c r="AB13" s="24"/>
      <c r="AI13" s="225" t="s">
        <v>5</v>
      </c>
      <c r="AJ13" s="225"/>
      <c r="AK13" s="225"/>
      <c r="AL13" s="225"/>
      <c r="AM13" s="225"/>
      <c r="AN13" s="225" t="s">
        <v>7</v>
      </c>
      <c r="AO13" s="225"/>
      <c r="AR13" s="60"/>
      <c r="AS13" s="60"/>
      <c r="BE13" s="225" t="s">
        <v>8</v>
      </c>
      <c r="BF13" s="225"/>
    </row>
    <row r="14" spans="1:70" ht="15" customHeight="1" x14ac:dyDescent="0.25">
      <c r="C14" s="173" t="str">
        <f>IF(OR(AN22="",AN21=""),"",AN22-AN21)</f>
        <v/>
      </c>
      <c r="D14" s="173" t="str">
        <f>IF(AN21="","",AN21+0.125)</f>
        <v/>
      </c>
      <c r="E14" s="173">
        <f>YEAR(AI21)</f>
        <v>1900</v>
      </c>
      <c r="F14" s="173" t="str">
        <f>IF(AI21="","",MONTH(AI21))</f>
        <v/>
      </c>
      <c r="G14" s="161"/>
      <c r="H14" s="174" t="e">
        <f>IF(AL21="",VLOOKUP(J15,AI21:AM23,2,FALSE),AL21)</f>
        <v>#VALUE!</v>
      </c>
      <c r="I14" s="175" t="e">
        <f>IF(AN21="",VLOOKUP(L14,AH21:AL22,2,FALSE),AN21)</f>
        <v>#N/A</v>
      </c>
      <c r="J14" s="177" t="e">
        <f>IF(BE21="",VLOOKUP(M13,AI20:AM21,2,FALSE),BE21)</f>
        <v>#N/A</v>
      </c>
      <c r="AB14" s="23"/>
      <c r="AF14" s="36"/>
      <c r="AI14" s="225"/>
      <c r="AJ14" s="225"/>
      <c r="AK14" s="225"/>
      <c r="AL14" s="225"/>
      <c r="AM14" s="225"/>
      <c r="AN14" s="225"/>
      <c r="AO14" s="225"/>
      <c r="AR14" s="60"/>
      <c r="AS14" s="60"/>
      <c r="BE14" s="225"/>
      <c r="BF14" s="225"/>
      <c r="BP14" s="37" t="s">
        <v>32</v>
      </c>
      <c r="BQ14" s="224" t="str">
        <f>IF(C12="","",IF(C16=0,0,C16))</f>
        <v/>
      </c>
      <c r="BR14" s="224"/>
    </row>
    <row r="15" spans="1:70" ht="15" customHeight="1" x14ac:dyDescent="0.25">
      <c r="C15" s="173" t="str">
        <f>IF(OR(AN23="",AN22=""),"",AN23-AN22)</f>
        <v/>
      </c>
      <c r="D15" s="173" t="str">
        <f>IF(AN22="","",AN22+0.125)</f>
        <v/>
      </c>
      <c r="E15" s="173">
        <f>YEAR(AI22)</f>
        <v>1900</v>
      </c>
      <c r="F15" s="173" t="str">
        <f>IF(AI22="","",MONTH(AI22))</f>
        <v/>
      </c>
      <c r="G15" s="161"/>
      <c r="H15" s="174" t="e">
        <f>IF(AL22="",VLOOKUP(J16,AI22:AM24,2,FALSE),AL22)</f>
        <v>#VALUE!</v>
      </c>
      <c r="I15" s="175" t="e">
        <f>IF(AN22="",VLOOKUP(L15,AH22:AL23,2,FALSE),AN22)</f>
        <v>#N/A</v>
      </c>
      <c r="J15" s="177" t="e">
        <f>IF(BE22="",VLOOKUP(M14,AI21:AM22,2,FALSE),BE22)</f>
        <v>#N/A</v>
      </c>
      <c r="AB15" s="23"/>
      <c r="AF15" s="61"/>
      <c r="AG15" s="61"/>
      <c r="AI15" s="225"/>
      <c r="AJ15" s="225"/>
      <c r="AK15" s="225"/>
      <c r="AL15" s="225"/>
      <c r="AM15" s="225"/>
      <c r="AN15" s="225"/>
      <c r="AO15" s="225"/>
      <c r="AR15" s="60"/>
      <c r="AS15" s="60"/>
      <c r="BE15" s="225"/>
      <c r="BF15" s="225"/>
    </row>
    <row r="16" spans="1:70" ht="15" customHeight="1" x14ac:dyDescent="0.25">
      <c r="C16" s="173" t="str">
        <f>IF(ISERROR(AVERAGE(C12:C15)),"",AVERAGE(C12:C15))</f>
        <v/>
      </c>
      <c r="D16" s="173" t="str">
        <f>IF(AN23="","",AN23+0.125)</f>
        <v/>
      </c>
      <c r="E16" s="173">
        <f>YEAR(AI23)</f>
        <v>1900</v>
      </c>
      <c r="F16" s="173" t="str">
        <f>IF(AI23="","",MONTH(AI23))</f>
        <v/>
      </c>
      <c r="G16" s="161"/>
      <c r="H16" s="174" t="e">
        <f>IF(AL23="",VLOOKUP(J17,AI23:AM25,2,FALSE),AL23)</f>
        <v>#VALUE!</v>
      </c>
      <c r="I16" s="175" t="e">
        <f>IF(AN23="",VLOOKUP(L16,AH23:AL24,2,FALSE),AN23)</f>
        <v>#N/A</v>
      </c>
      <c r="J16" s="177" t="e">
        <f>IF(BE23="",VLOOKUP(M15,AI22:AM23,2,FALSE),BE23)</f>
        <v>#N/A</v>
      </c>
      <c r="AB16" s="157"/>
      <c r="AF16" s="61"/>
      <c r="AG16" s="61"/>
      <c r="AI16" s="225"/>
      <c r="AJ16" s="225"/>
      <c r="AK16" s="225"/>
      <c r="AL16" s="225"/>
      <c r="AM16" s="225"/>
      <c r="AN16" s="225"/>
      <c r="AO16" s="225"/>
      <c r="AR16" s="60"/>
      <c r="AS16" s="60"/>
      <c r="BE16" s="225"/>
      <c r="BF16" s="225"/>
    </row>
    <row r="17" spans="3:78" ht="15" customHeight="1" x14ac:dyDescent="0.25">
      <c r="C17" s="161"/>
      <c r="D17" s="161"/>
      <c r="E17" s="161"/>
      <c r="F17" s="161"/>
      <c r="G17" s="161"/>
      <c r="H17" s="161"/>
      <c r="AB17" s="23"/>
      <c r="AF17" s="61"/>
      <c r="AG17" s="61"/>
      <c r="AI17" s="225"/>
      <c r="AJ17" s="225"/>
      <c r="AK17" s="225"/>
      <c r="AL17" s="225"/>
      <c r="AM17" s="225"/>
      <c r="AN17" s="225"/>
      <c r="AO17" s="225"/>
      <c r="AQ17" s="62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225"/>
      <c r="BF17" s="225"/>
      <c r="BG17" s="63"/>
      <c r="BH17" s="62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</row>
    <row r="18" spans="3:78" x14ac:dyDescent="0.25">
      <c r="C18" s="161"/>
      <c r="D18" s="161"/>
      <c r="E18" s="161"/>
      <c r="F18" s="161"/>
      <c r="G18" s="161"/>
      <c r="H18" s="161"/>
      <c r="AB18" s="23"/>
      <c r="AE18" s="58"/>
      <c r="AF18" s="61"/>
      <c r="AG18" s="61"/>
      <c r="AI18" s="225"/>
      <c r="AJ18" s="225"/>
      <c r="AK18" s="225"/>
      <c r="AL18" s="225"/>
      <c r="AM18" s="225"/>
      <c r="AN18" s="225"/>
      <c r="AO18" s="225"/>
      <c r="AQ18" s="87" t="s">
        <v>65</v>
      </c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225"/>
      <c r="BF18" s="225"/>
      <c r="BH18" s="87" t="s">
        <v>66</v>
      </c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</row>
    <row r="19" spans="3:78" ht="22.5" customHeight="1" x14ac:dyDescent="0.45">
      <c r="C19" s="144" t="s">
        <v>27</v>
      </c>
      <c r="H19" s="144" t="s">
        <v>52</v>
      </c>
      <c r="AD19" s="83" t="str">
        <f>IF(AND(AM1&lt;&gt;"",AM2&lt;&gt;"",AI19=""),"Next --&gt;&gt;","")</f>
        <v/>
      </c>
      <c r="AF19" s="61"/>
      <c r="AH19" s="65" t="s">
        <v>92</v>
      </c>
      <c r="AI19" s="229"/>
      <c r="AJ19" s="230"/>
      <c r="AK19" s="231"/>
      <c r="AL19" s="237" t="str">
        <f>IF(OR($AM$2="",$AI19=""),"",IF(AND(AI19="",AI20&gt;0),AL20-1.25,VLOOKUP($AM$2-($D$20-$E12),'VELS Data'!$A$1:$M$12,F12+1,FALSE)))</f>
        <v/>
      </c>
      <c r="AM19" s="238"/>
      <c r="AN19" s="239"/>
      <c r="AO19" s="240"/>
      <c r="AP19" s="241"/>
      <c r="AQ19" s="242"/>
      <c r="AR19" s="242"/>
      <c r="AS19" s="242"/>
      <c r="AT19" s="242"/>
      <c r="AU19" s="242"/>
      <c r="AV19" s="242"/>
      <c r="AW19" s="242"/>
      <c r="AX19" s="242"/>
      <c r="AY19" s="242"/>
      <c r="AZ19" s="242"/>
      <c r="BA19" s="242"/>
      <c r="BB19" s="242"/>
      <c r="BC19" s="242"/>
      <c r="BD19" s="243"/>
      <c r="BE19" s="270"/>
      <c r="BF19" s="270"/>
      <c r="BG19" s="251"/>
      <c r="BH19" s="252"/>
      <c r="BI19" s="252"/>
      <c r="BJ19" s="252"/>
      <c r="BK19" s="252"/>
      <c r="BL19" s="252"/>
      <c r="BM19" s="252"/>
      <c r="BN19" s="252"/>
      <c r="BO19" s="252"/>
      <c r="BP19" s="252"/>
      <c r="BQ19" s="252"/>
      <c r="BR19" s="252"/>
      <c r="BS19" s="252"/>
      <c r="BT19" s="252"/>
      <c r="BU19" s="252"/>
      <c r="BV19" s="252"/>
      <c r="BW19" s="252"/>
      <c r="BX19" s="252"/>
      <c r="BY19" s="252"/>
      <c r="BZ19" s="253"/>
    </row>
    <row r="20" spans="3:78" ht="22.5" customHeight="1" x14ac:dyDescent="0.25">
      <c r="C20" s="22">
        <f ca="1">TODAY()</f>
        <v>42060</v>
      </c>
      <c r="D20" s="21">
        <f ca="1">YEAR(C20)</f>
        <v>2015</v>
      </c>
      <c r="H20" s="144" t="s">
        <v>53</v>
      </c>
      <c r="AH20" s="65" t="s">
        <v>1</v>
      </c>
      <c r="AI20" s="229"/>
      <c r="AJ20" s="230"/>
      <c r="AK20" s="231"/>
      <c r="AL20" s="232" t="e">
        <f>IF(OR($AM$2="",$AI20=""),AL19+0.125,VLOOKUP($AM$2-($D$20-$E13),'VELS Data'!$A$1:$M$12,F13+1,FALSE))</f>
        <v>#VALUE!</v>
      </c>
      <c r="AM20" s="232"/>
      <c r="AN20" s="233"/>
      <c r="AO20" s="233"/>
      <c r="AP20" s="247"/>
      <c r="AQ20" s="248"/>
      <c r="AR20" s="248"/>
      <c r="AS20" s="248"/>
      <c r="AT20" s="248"/>
      <c r="AU20" s="248"/>
      <c r="AV20" s="248"/>
      <c r="AW20" s="248"/>
      <c r="AX20" s="248"/>
      <c r="AY20" s="248"/>
      <c r="AZ20" s="248"/>
      <c r="BA20" s="248"/>
      <c r="BB20" s="248"/>
      <c r="BC20" s="248"/>
      <c r="BD20" s="249"/>
      <c r="BE20" s="235"/>
      <c r="BF20" s="236"/>
      <c r="BG20" s="254"/>
      <c r="BH20" s="255"/>
      <c r="BI20" s="255"/>
      <c r="BJ20" s="255"/>
      <c r="BK20" s="255"/>
      <c r="BL20" s="255"/>
      <c r="BM20" s="255"/>
      <c r="BN20" s="255"/>
      <c r="BO20" s="255"/>
      <c r="BP20" s="255"/>
      <c r="BQ20" s="255"/>
      <c r="BR20" s="255"/>
      <c r="BS20" s="255"/>
      <c r="BT20" s="255"/>
      <c r="BU20" s="255"/>
      <c r="BV20" s="255"/>
      <c r="BW20" s="255"/>
      <c r="BX20" s="255"/>
      <c r="BY20" s="255"/>
      <c r="BZ20" s="256"/>
    </row>
    <row r="21" spans="3:78" ht="22.5" customHeight="1" x14ac:dyDescent="0.25">
      <c r="C21" s="21" t="s">
        <v>38</v>
      </c>
      <c r="D21" s="21" t="s">
        <v>39</v>
      </c>
      <c r="AH21" s="65" t="s">
        <v>2</v>
      </c>
      <c r="AI21" s="229"/>
      <c r="AJ21" s="230"/>
      <c r="AK21" s="231"/>
      <c r="AL21" s="232" t="e">
        <f>IF(OR($AM$2="",$AI21=""),AL20+0.125,VLOOKUP($AM$2-($D$20-$E14),'VELS Data'!$A$1:$M$12,F14+1,FALSE))</f>
        <v>#VALUE!</v>
      </c>
      <c r="AM21" s="232"/>
      <c r="AN21" s="233"/>
      <c r="AO21" s="233"/>
      <c r="AP21" s="247"/>
      <c r="AQ21" s="248"/>
      <c r="AR21" s="248"/>
      <c r="AS21" s="248"/>
      <c r="AT21" s="248"/>
      <c r="AU21" s="248"/>
      <c r="AV21" s="248"/>
      <c r="AW21" s="248"/>
      <c r="AX21" s="248"/>
      <c r="AY21" s="248"/>
      <c r="AZ21" s="248"/>
      <c r="BA21" s="248"/>
      <c r="BB21" s="248"/>
      <c r="BC21" s="248"/>
      <c r="BD21" s="249"/>
      <c r="BE21" s="268"/>
      <c r="BF21" s="268"/>
      <c r="BG21" s="262"/>
      <c r="BH21" s="263"/>
      <c r="BI21" s="263"/>
      <c r="BJ21" s="263"/>
      <c r="BK21" s="263"/>
      <c r="BL21" s="263"/>
      <c r="BM21" s="263"/>
      <c r="BN21" s="263"/>
      <c r="BO21" s="263"/>
      <c r="BP21" s="263"/>
      <c r="BQ21" s="263"/>
      <c r="BR21" s="263"/>
      <c r="BS21" s="263"/>
      <c r="BT21" s="263"/>
      <c r="BU21" s="263"/>
      <c r="BV21" s="263"/>
      <c r="BW21" s="263"/>
      <c r="BX21" s="263"/>
      <c r="BY21" s="263"/>
      <c r="BZ21" s="264"/>
    </row>
    <row r="22" spans="3:78" ht="22.5" customHeight="1" x14ac:dyDescent="0.25">
      <c r="C22" s="144" t="s">
        <v>37</v>
      </c>
      <c r="D22" s="144" t="s">
        <v>37</v>
      </c>
      <c r="AH22" s="65" t="s">
        <v>3</v>
      </c>
      <c r="AI22" s="229"/>
      <c r="AJ22" s="230"/>
      <c r="AK22" s="231"/>
      <c r="AL22" s="232" t="e">
        <f>IF(OR($AM$2="",$AI22=""),AL21+0.125,VLOOKUP($AM$2-($D$20-$E15),'VELS Data'!$A$1:$M$12,F15+1,FALSE))</f>
        <v>#VALUE!</v>
      </c>
      <c r="AM22" s="232"/>
      <c r="AN22" s="233"/>
      <c r="AO22" s="233"/>
      <c r="AP22" s="247"/>
      <c r="AQ22" s="248"/>
      <c r="AR22" s="248"/>
      <c r="AS22" s="248"/>
      <c r="AT22" s="248"/>
      <c r="AU22" s="248"/>
      <c r="AV22" s="248"/>
      <c r="AW22" s="248"/>
      <c r="AX22" s="248"/>
      <c r="AY22" s="248"/>
      <c r="AZ22" s="248"/>
      <c r="BA22" s="248"/>
      <c r="BB22" s="248"/>
      <c r="BC22" s="248"/>
      <c r="BD22" s="249"/>
      <c r="BE22" s="268"/>
      <c r="BF22" s="268"/>
      <c r="BG22" s="262"/>
      <c r="BH22" s="263"/>
      <c r="BI22" s="263"/>
      <c r="BJ22" s="263"/>
      <c r="BK22" s="263"/>
      <c r="BL22" s="263"/>
      <c r="BM22" s="263"/>
      <c r="BN22" s="263"/>
      <c r="BO22" s="263"/>
      <c r="BP22" s="263"/>
      <c r="BQ22" s="263"/>
      <c r="BR22" s="263"/>
      <c r="BS22" s="263"/>
      <c r="BT22" s="263"/>
      <c r="BU22" s="263"/>
      <c r="BV22" s="263"/>
      <c r="BW22" s="263"/>
      <c r="BX22" s="263"/>
      <c r="BY22" s="263"/>
      <c r="BZ22" s="264"/>
    </row>
    <row r="23" spans="3:78" ht="22.5" customHeight="1" x14ac:dyDescent="0.25">
      <c r="C23" s="144" t="s">
        <v>40</v>
      </c>
      <c r="D23" s="144" t="s">
        <v>46</v>
      </c>
      <c r="AH23" s="65" t="s">
        <v>4</v>
      </c>
      <c r="AI23" s="229"/>
      <c r="AJ23" s="230"/>
      <c r="AK23" s="231"/>
      <c r="AL23" s="232" t="e">
        <f>IF(OR($AM$2="",$AI23=""),AL22+0.125,VLOOKUP($AM$2-($D$20-$E16),'VELS Data'!$A$1:$M$12,F16+1,FALSE))</f>
        <v>#VALUE!</v>
      </c>
      <c r="AM23" s="232"/>
      <c r="AN23" s="233"/>
      <c r="AO23" s="233"/>
      <c r="AP23" s="247"/>
      <c r="AQ23" s="248"/>
      <c r="AR23" s="248"/>
      <c r="AS23" s="248"/>
      <c r="AT23" s="248"/>
      <c r="AU23" s="248"/>
      <c r="AV23" s="248"/>
      <c r="AW23" s="248"/>
      <c r="AX23" s="248"/>
      <c r="AY23" s="248"/>
      <c r="AZ23" s="248"/>
      <c r="BA23" s="248"/>
      <c r="BB23" s="248"/>
      <c r="BC23" s="248"/>
      <c r="BD23" s="249"/>
      <c r="BE23" s="268"/>
      <c r="BF23" s="268"/>
      <c r="BG23" s="262"/>
      <c r="BH23" s="263"/>
      <c r="BI23" s="263"/>
      <c r="BJ23" s="263"/>
      <c r="BK23" s="263"/>
      <c r="BL23" s="263"/>
      <c r="BM23" s="263"/>
      <c r="BN23" s="263"/>
      <c r="BO23" s="263"/>
      <c r="BP23" s="263"/>
      <c r="BQ23" s="263"/>
      <c r="BR23" s="263"/>
      <c r="BS23" s="263"/>
      <c r="BT23" s="263"/>
      <c r="BU23" s="263"/>
      <c r="BV23" s="263"/>
      <c r="BW23" s="263"/>
      <c r="BX23" s="263"/>
      <c r="BY23" s="263"/>
      <c r="BZ23" s="264"/>
    </row>
    <row r="24" spans="3:78" ht="15" customHeight="1" x14ac:dyDescent="0.25">
      <c r="C24" s="144" t="s">
        <v>41</v>
      </c>
      <c r="D24" s="144" t="s">
        <v>47</v>
      </c>
    </row>
    <row r="25" spans="3:78" ht="15" customHeight="1" x14ac:dyDescent="0.25">
      <c r="C25" s="144" t="s">
        <v>42</v>
      </c>
      <c r="D25" s="144" t="s">
        <v>43</v>
      </c>
      <c r="AJ25" s="82"/>
    </row>
    <row r="26" spans="3:78" x14ac:dyDescent="0.25">
      <c r="D26" s="144" t="s">
        <v>44</v>
      </c>
    </row>
    <row r="27" spans="3:78" x14ac:dyDescent="0.25">
      <c r="D27" s="144" t="s">
        <v>45</v>
      </c>
    </row>
    <row r="28" spans="3:78" x14ac:dyDescent="0.25">
      <c r="AM28" s="61"/>
      <c r="AO28" s="222"/>
      <c r="AP28" s="222"/>
      <c r="AQ28" s="222"/>
      <c r="AR28" s="222"/>
      <c r="AS28" s="222"/>
      <c r="AT28" s="222"/>
      <c r="AU28" s="222"/>
      <c r="AV28" s="222"/>
      <c r="AW28" s="222"/>
      <c r="AX28" s="61"/>
      <c r="AY28" s="61"/>
      <c r="AZ28" s="61"/>
      <c r="BA28" s="61"/>
      <c r="BB28" s="61"/>
    </row>
    <row r="29" spans="3:78" x14ac:dyDescent="0.25">
      <c r="AO29" s="222"/>
      <c r="AP29" s="222"/>
      <c r="AQ29" s="222"/>
      <c r="AR29" s="222"/>
      <c r="AS29" s="222"/>
      <c r="AT29" s="222"/>
      <c r="AU29" s="222"/>
      <c r="AV29" s="222"/>
      <c r="AW29" s="222"/>
    </row>
    <row r="30" spans="3:78" x14ac:dyDescent="0.25">
      <c r="AO30" s="222"/>
      <c r="AP30" s="222"/>
      <c r="AQ30" s="222"/>
      <c r="AR30" s="222"/>
      <c r="AS30" s="222"/>
      <c r="AT30" s="222"/>
      <c r="AU30" s="222"/>
      <c r="AV30" s="222"/>
      <c r="AW30" s="222"/>
    </row>
  </sheetData>
  <sheetProtection password="D2B2" sheet="1" objects="1" scenarios="1" selectLockedCells="1"/>
  <mergeCells count="55">
    <mergeCell ref="C7:C11"/>
    <mergeCell ref="D7:D11"/>
    <mergeCell ref="E7:E11"/>
    <mergeCell ref="F7:F11"/>
    <mergeCell ref="AM8:AY8"/>
    <mergeCell ref="H10:J10"/>
    <mergeCell ref="AL12:AM18"/>
    <mergeCell ref="AI13:AK18"/>
    <mergeCell ref="AN13:AO18"/>
    <mergeCell ref="BE13:BF18"/>
    <mergeCell ref="BQ14:BR14"/>
    <mergeCell ref="BE20:BF20"/>
    <mergeCell ref="BG20:BZ20"/>
    <mergeCell ref="AI20:AK20"/>
    <mergeCell ref="AL20:AM20"/>
    <mergeCell ref="AN20:AO20"/>
    <mergeCell ref="AP20:BD20"/>
    <mergeCell ref="BE22:BF22"/>
    <mergeCell ref="BG19:BZ19"/>
    <mergeCell ref="AI22:AK22"/>
    <mergeCell ref="AL22:AM22"/>
    <mergeCell ref="AN22:AO22"/>
    <mergeCell ref="AP22:BD22"/>
    <mergeCell ref="BE19:BF19"/>
    <mergeCell ref="BG22:BZ22"/>
    <mergeCell ref="AI21:AK21"/>
    <mergeCell ref="AL21:AM21"/>
    <mergeCell ref="BE21:BF21"/>
    <mergeCell ref="BG21:BZ21"/>
    <mergeCell ref="AI19:AK19"/>
    <mergeCell ref="AL19:AM19"/>
    <mergeCell ref="AN19:AO19"/>
    <mergeCell ref="AP19:BD19"/>
    <mergeCell ref="BE23:BF23"/>
    <mergeCell ref="BG23:BZ23"/>
    <mergeCell ref="AI23:AK23"/>
    <mergeCell ref="AL23:AM23"/>
    <mergeCell ref="AN23:AO23"/>
    <mergeCell ref="AP23:BD23"/>
    <mergeCell ref="AN3:AY3"/>
    <mergeCell ref="AO30:AQ30"/>
    <mergeCell ref="AR30:AS30"/>
    <mergeCell ref="AT30:AU30"/>
    <mergeCell ref="AV30:AW30"/>
    <mergeCell ref="AO28:AQ28"/>
    <mergeCell ref="AR28:AS28"/>
    <mergeCell ref="AT28:AU28"/>
    <mergeCell ref="AV28:AW28"/>
    <mergeCell ref="AO29:AQ29"/>
    <mergeCell ref="AR29:AS29"/>
    <mergeCell ref="AT29:AU29"/>
    <mergeCell ref="AV29:AW29"/>
    <mergeCell ref="AP21:BD21"/>
    <mergeCell ref="AN21:AO21"/>
    <mergeCell ref="AM6:AQ6"/>
  </mergeCells>
  <conditionalFormatting sqref="AL20:AM23">
    <cfRule type="expression" dxfId="36" priority="4">
      <formula>$AI20=""</formula>
    </cfRule>
  </conditionalFormatting>
  <conditionalFormatting sqref="AN19:AO19">
    <cfRule type="expression" dxfId="35" priority="3">
      <formula>AND($AI$19&lt;&gt;"",$AN$19="")</formula>
    </cfRule>
  </conditionalFormatting>
  <conditionalFormatting sqref="BQ14:BR14">
    <cfRule type="cellIs" dxfId="34" priority="5" operator="greaterThan">
      <formula>0.24</formula>
    </cfRule>
  </conditionalFormatting>
  <conditionalFormatting sqref="BP14:BR14">
    <cfRule type="expression" dxfId="33" priority="6" stopIfTrue="1">
      <formula>$AM$2=""</formula>
    </cfRule>
  </conditionalFormatting>
  <conditionalFormatting sqref="AI19:AK19">
    <cfRule type="expression" dxfId="32" priority="7">
      <formula>AND($AM$1&lt;&gt;"",$AM$2&lt;&gt;"",$AI$19="")</formula>
    </cfRule>
  </conditionalFormatting>
  <conditionalFormatting sqref="AH19:AH23 AF14 AI12:BM18 BT12:BZ18 BN12:BS13 BN15:BS18">
    <cfRule type="expression" dxfId="31" priority="8">
      <formula>OR($AM$1="",$AM$2="")</formula>
    </cfRule>
  </conditionalFormatting>
  <conditionalFormatting sqref="AS6:AY6">
    <cfRule type="expression" dxfId="30" priority="9">
      <formula>$AM$6="Other"</formula>
    </cfRule>
  </conditionalFormatting>
  <conditionalFormatting sqref="AL3:AM4">
    <cfRule type="containsErrors" dxfId="29" priority="2">
      <formula>ISERROR(AL3)</formula>
    </cfRule>
  </conditionalFormatting>
  <conditionalFormatting sqref="AH6:AQ9 AS6:AY9 AR7:AR9">
    <cfRule type="expression" dxfId="28" priority="1">
      <formula>$AC$6="&lt;--- Click here"</formula>
    </cfRule>
  </conditionalFormatting>
  <dataValidations count="1">
    <dataValidation type="list" allowBlank="1" showInputMessage="1" showErrorMessage="1" sqref="AM6:AQ6">
      <formula1>$Z$1:$Z$5</formula1>
    </dataValidation>
  </dataValidation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BZ30"/>
  <sheetViews>
    <sheetView showGridLines="0" showRowColHeaders="0" topLeftCell="AA1" zoomScaleNormal="100" workbookViewId="0">
      <selection activeCell="BE20" sqref="BE20:BF20"/>
    </sheetView>
  </sheetViews>
  <sheetFormatPr defaultRowHeight="15" x14ac:dyDescent="0.25"/>
  <cols>
    <col min="1" max="2" width="2.85546875" style="144" hidden="1" customWidth="1"/>
    <col min="3" max="3" width="7.140625" style="144" hidden="1" customWidth="1"/>
    <col min="4" max="4" width="9.7109375" style="144" hidden="1" customWidth="1"/>
    <col min="5" max="7" width="7.140625" style="144" hidden="1" customWidth="1"/>
    <col min="8" max="10" width="8.5703125" style="144" hidden="1" customWidth="1"/>
    <col min="11" max="26" width="2.85546875" style="144" hidden="1" customWidth="1"/>
    <col min="27" max="28" width="2.85546875" style="144" customWidth="1"/>
    <col min="29" max="94" width="2.85546875" style="50" customWidth="1"/>
    <col min="95" max="16384" width="9.140625" style="50"/>
  </cols>
  <sheetData>
    <row r="1" spans="1:70" ht="15" customHeight="1" x14ac:dyDescent="0.25">
      <c r="A1" s="144" t="s">
        <v>0</v>
      </c>
      <c r="H1" s="166" t="s">
        <v>38</v>
      </c>
      <c r="I1" s="166" t="s">
        <v>62</v>
      </c>
      <c r="J1" s="166" t="s">
        <v>63</v>
      </c>
      <c r="Z1" s="167" t="str">
        <f>Personal!D1</f>
        <v/>
      </c>
      <c r="AE1" s="85" t="str">
        <f>"- AusVELS Data"</f>
        <v>- AusVELS Data</v>
      </c>
      <c r="AL1" s="78" t="str">
        <f>IF(AM1="","","Name: ")</f>
        <v/>
      </c>
      <c r="AM1" s="81" t="str">
        <f>IF(Personal!$AI$3="","",Personal!$AI$3)</f>
        <v/>
      </c>
    </row>
    <row r="2" spans="1:70" ht="15" customHeight="1" x14ac:dyDescent="0.35">
      <c r="A2" s="144">
        <v>1</v>
      </c>
      <c r="H2" s="168" t="str">
        <f>Z1</f>
        <v/>
      </c>
      <c r="I2" s="168" t="str">
        <f>IF(VLOOKUP($H2,Personal!$AJ$9:$BY$17,13,FALSE)=0,"",VLOOKUP($H2,Personal!$AJ$9:$BY$15,13,FALSE))</f>
        <v/>
      </c>
      <c r="J2" s="168" t="str">
        <f>IF(VLOOKUP($H2,Personal!$AJ$9:$BY$17,30,FALSE)=0,"",VLOOKUP($H2,Personal!$AJ$9:$BY$17,30,FALSE))</f>
        <v/>
      </c>
      <c r="Z2" s="169" t="str">
        <f>Personal!D2</f>
        <v/>
      </c>
      <c r="AJ2" s="52"/>
      <c r="AL2" s="78" t="str">
        <f>IF(AM2="","","Yr Lvl: ")</f>
        <v/>
      </c>
      <c r="AM2" s="80" t="str">
        <f>IF(AM1="","",Personal!$AI$5)</f>
        <v/>
      </c>
      <c r="AN2" s="204" t="s">
        <v>107</v>
      </c>
      <c r="BB2" s="36"/>
    </row>
    <row r="3" spans="1:70" ht="15" customHeight="1" x14ac:dyDescent="0.25">
      <c r="A3" s="144">
        <v>2</v>
      </c>
      <c r="H3" s="168" t="str">
        <f>Z2</f>
        <v/>
      </c>
      <c r="I3" s="168" t="str">
        <f>IF(VLOOKUP($H3,Personal!$AJ$9:$BY$17,13,FALSE)=0,"",VLOOKUP($H3,Personal!$AJ$9:$BY$17,13,FALSE))</f>
        <v/>
      </c>
      <c r="J3" s="168" t="str">
        <f>IF(VLOOKUP($H3,Personal!$AJ$9:$BY$17,30,FALSE)=0,"",VLOOKUP($H3,Personal!$AJ$9:$BY$17,30,FALSE))</f>
        <v/>
      </c>
      <c r="Z3" s="169" t="str">
        <f>Personal!D3</f>
        <v/>
      </c>
      <c r="AF3" s="35"/>
      <c r="AG3" s="35"/>
      <c r="AH3" s="37"/>
      <c r="AI3" s="53"/>
      <c r="AJ3" s="38"/>
      <c r="AK3" s="38"/>
      <c r="AL3" s="79" t="str">
        <f>IF(AM3="","","Teacher:")</f>
        <v/>
      </c>
      <c r="AM3" s="80" t="str">
        <f>IF(AM6="","",VLOOKUP($AM$6,$H$2:$J$7,2,FALSE))</f>
        <v/>
      </c>
      <c r="AN3" s="223" t="s">
        <v>108</v>
      </c>
      <c r="AO3" s="223"/>
      <c r="AP3" s="223"/>
      <c r="AQ3" s="223"/>
      <c r="AR3" s="223"/>
      <c r="AS3" s="223"/>
      <c r="AT3" s="223"/>
      <c r="AU3" s="223"/>
      <c r="AV3" s="223"/>
      <c r="AW3" s="223"/>
      <c r="AX3" s="223"/>
      <c r="AY3" s="223"/>
    </row>
    <row r="4" spans="1:70" ht="15" customHeight="1" x14ac:dyDescent="0.25">
      <c r="A4" s="144">
        <v>3</v>
      </c>
      <c r="H4" s="168" t="str">
        <f>Z3</f>
        <v/>
      </c>
      <c r="I4" s="168" t="str">
        <f>IF(VLOOKUP($H4,Personal!$AJ$9:$BY$17,13,FALSE)=0,"",VLOOKUP($H4,Personal!$AJ$9:$BY$17,13,FALSE))</f>
        <v/>
      </c>
      <c r="J4" s="168" t="str">
        <f>IF(VLOOKUP($H4,Personal!$AJ$9:$BY$17,30,FALSE)=0,"",VLOOKUP($H4,Personal!$AJ$9:$BY$17,30,FALSE))</f>
        <v/>
      </c>
      <c r="Z4" s="169" t="str">
        <f>Personal!D4</f>
        <v/>
      </c>
      <c r="AB4" s="147"/>
      <c r="AH4" s="54"/>
      <c r="AL4" s="79" t="str">
        <f>IF(AM4="","","Teacher's email:")</f>
        <v/>
      </c>
      <c r="AM4" s="80" t="str">
        <f>IF(AM6="","",VLOOKUP($AM$6,$H$2:$J$7,3,FALSE))</f>
        <v/>
      </c>
      <c r="AS4" s="61"/>
      <c r="AT4" s="61"/>
      <c r="AU4" s="61"/>
      <c r="AV4" s="61"/>
      <c r="AW4" s="61"/>
      <c r="AX4" s="61"/>
      <c r="AY4" s="61"/>
      <c r="AZ4" s="61"/>
    </row>
    <row r="5" spans="1:70" ht="15" customHeight="1" x14ac:dyDescent="0.45">
      <c r="A5" s="144">
        <v>4</v>
      </c>
      <c r="H5" s="168" t="str">
        <f>Z4</f>
        <v/>
      </c>
      <c r="I5" s="168" t="str">
        <f>IF(VLOOKUP($H5,Personal!$AJ$9:$BY$17,13,FALSE)=0,"",VLOOKUP($H5,Personal!$AJ$9:$BY$17,13,FALSE))</f>
        <v/>
      </c>
      <c r="J5" s="168" t="str">
        <f>IF(VLOOKUP($H5,Personal!$AJ$9:$BY$17,30,FALSE)=0,"",VLOOKUP($H5,Personal!$AJ$9:$BY$17,30,FALSE))</f>
        <v/>
      </c>
      <c r="Z5" s="169" t="str">
        <f>Personal!D5</f>
        <v/>
      </c>
      <c r="AE5" s="75" t="str">
        <f>IF(AL1="","Please go to 'Personal Details' and provide the necessary information","")</f>
        <v>Please go to 'Personal Details' and provide the necessary information</v>
      </c>
      <c r="AM5" s="75" t="str">
        <f>IF(AM6="","Use the person icon to add subject options to the dropdown list","")</f>
        <v>Use the person icon to add subject options to the dropdown list</v>
      </c>
      <c r="AR5" s="55"/>
      <c r="AS5" s="55"/>
    </row>
    <row r="6" spans="1:70" ht="15" customHeight="1" x14ac:dyDescent="0.5">
      <c r="A6" s="144">
        <v>5</v>
      </c>
      <c r="H6" s="168"/>
      <c r="I6" s="168"/>
      <c r="J6" s="168"/>
      <c r="Z6" s="56"/>
      <c r="AA6" s="24"/>
      <c r="AB6" s="23"/>
      <c r="AC6" s="72" t="str">
        <f>IF(AM1="","&lt;--- Click here","")</f>
        <v>&lt;--- Click here</v>
      </c>
      <c r="AG6" s="57"/>
      <c r="AL6" s="73" t="s">
        <v>36</v>
      </c>
      <c r="AM6" s="226"/>
      <c r="AN6" s="227"/>
      <c r="AO6" s="227"/>
      <c r="AP6" s="227"/>
      <c r="AQ6" s="228"/>
      <c r="AS6" s="182"/>
      <c r="AT6" s="182"/>
      <c r="AU6" s="182"/>
      <c r="AV6" s="182"/>
      <c r="AW6" s="182"/>
      <c r="AX6" s="182"/>
      <c r="AY6" s="182"/>
    </row>
    <row r="7" spans="1:70" ht="15" customHeight="1" thickBot="1" x14ac:dyDescent="0.55000000000000004">
      <c r="A7" s="144">
        <v>6</v>
      </c>
      <c r="C7" s="245" t="s">
        <v>23</v>
      </c>
      <c r="D7" s="245" t="s">
        <v>24</v>
      </c>
      <c r="E7" s="245" t="s">
        <v>25</v>
      </c>
      <c r="F7" s="245" t="s">
        <v>26</v>
      </c>
      <c r="Z7" s="56"/>
      <c r="AA7" s="24"/>
      <c r="AB7" s="23"/>
      <c r="AD7" s="58"/>
      <c r="AL7" s="39"/>
      <c r="AM7" s="40"/>
      <c r="AN7" s="55"/>
      <c r="AO7" s="55"/>
      <c r="AP7" s="55"/>
      <c r="AR7" s="74"/>
      <c r="AS7" s="40" t="str">
        <f>IF(AM6="Other","Enter the name of the subject here","")</f>
        <v/>
      </c>
      <c r="AT7" s="74"/>
      <c r="AU7" s="74"/>
      <c r="AV7" s="74"/>
      <c r="AW7" s="74"/>
      <c r="AX7" s="74"/>
      <c r="AY7" s="74"/>
    </row>
    <row r="8" spans="1:70" ht="15" customHeight="1" thickBot="1" x14ac:dyDescent="0.55000000000000004">
      <c r="A8" s="144">
        <v>7</v>
      </c>
      <c r="C8" s="245"/>
      <c r="D8" s="245"/>
      <c r="E8" s="245"/>
      <c r="F8" s="245"/>
      <c r="Z8" s="56"/>
      <c r="AB8" s="178"/>
      <c r="AI8" s="74"/>
      <c r="AJ8" s="74"/>
      <c r="AK8" s="74"/>
      <c r="AL8" s="73" t="str">
        <f>IF(AC6="&lt;--- Click here","","Test Title:")</f>
        <v/>
      </c>
      <c r="AM8" s="226"/>
      <c r="AN8" s="227"/>
      <c r="AO8" s="227"/>
      <c r="AP8" s="227"/>
      <c r="AQ8" s="227"/>
      <c r="AR8" s="227"/>
      <c r="AS8" s="227"/>
      <c r="AT8" s="227"/>
      <c r="AU8" s="227"/>
      <c r="AV8" s="227"/>
      <c r="AW8" s="227"/>
      <c r="AX8" s="227"/>
      <c r="AY8" s="228"/>
    </row>
    <row r="9" spans="1:70" ht="15" customHeight="1" x14ac:dyDescent="0.5">
      <c r="A9" s="144">
        <v>8</v>
      </c>
      <c r="C9" s="245"/>
      <c r="D9" s="245"/>
      <c r="E9" s="245"/>
      <c r="F9" s="245"/>
      <c r="Z9" s="56"/>
      <c r="AB9" s="159"/>
      <c r="AD9" s="159"/>
      <c r="AI9" s="74"/>
      <c r="AJ9" s="74"/>
      <c r="AK9" s="74"/>
      <c r="AM9" s="40"/>
      <c r="AZ9" s="55"/>
      <c r="BA9" s="55"/>
      <c r="BB9" s="55"/>
      <c r="BC9" s="55"/>
      <c r="BD9" s="55"/>
    </row>
    <row r="10" spans="1:70" ht="15" customHeight="1" x14ac:dyDescent="0.5">
      <c r="A10" s="144">
        <v>9</v>
      </c>
      <c r="C10" s="245"/>
      <c r="D10" s="245"/>
      <c r="E10" s="245"/>
      <c r="F10" s="245"/>
      <c r="H10" s="250" t="s">
        <v>28</v>
      </c>
      <c r="I10" s="250"/>
      <c r="J10" s="250"/>
      <c r="Z10" s="56"/>
      <c r="AB10" s="24"/>
      <c r="AC10" s="86"/>
      <c r="AI10" s="74"/>
      <c r="AJ10" s="74"/>
      <c r="AK10" s="74"/>
      <c r="AZ10" s="57"/>
      <c r="BA10" s="57"/>
      <c r="BB10" s="57"/>
      <c r="BC10" s="57"/>
      <c r="BD10" s="57"/>
      <c r="BE10" s="59"/>
    </row>
    <row r="11" spans="1:70" ht="15" customHeight="1" x14ac:dyDescent="0.25">
      <c r="A11" s="144">
        <v>10</v>
      </c>
      <c r="C11" s="246"/>
      <c r="D11" s="246"/>
      <c r="E11" s="246"/>
      <c r="F11" s="246"/>
      <c r="H11" s="170" t="s">
        <v>29</v>
      </c>
      <c r="I11" s="171" t="s">
        <v>30</v>
      </c>
      <c r="J11" s="172" t="s">
        <v>31</v>
      </c>
      <c r="AB11" s="24"/>
      <c r="BE11" s="57"/>
    </row>
    <row r="12" spans="1:70" ht="15" customHeight="1" x14ac:dyDescent="0.25">
      <c r="C12" s="173" t="str">
        <f>IF(OR(AN20="",AN19=""),"",AN20-AN19)</f>
        <v/>
      </c>
      <c r="D12" s="173" t="str">
        <f>IF(AN19="","",AN19+0.125)</f>
        <v/>
      </c>
      <c r="E12" s="173">
        <f>YEAR(AI19)</f>
        <v>1900</v>
      </c>
      <c r="F12" s="173" t="str">
        <f>IF(AI19="","",MONTH(AI19))</f>
        <v/>
      </c>
      <c r="G12" s="161"/>
      <c r="H12" s="174" t="e">
        <f>IF(AL19="",VLOOKUP(J13,AI19:AM21,2,FALSE),AL19)</f>
        <v>#N/A</v>
      </c>
      <c r="I12" s="175" t="e">
        <f>IF(AN19="",VLOOKUP(L12,AH19:AL20,2,FALSE),AN19)</f>
        <v>#N/A</v>
      </c>
      <c r="J12" s="176" t="e">
        <f>VLOOKUP(N12,AI19:AM22,2,FALSE)</f>
        <v>#N/A</v>
      </c>
      <c r="AL12" s="225" t="s">
        <v>6</v>
      </c>
      <c r="AM12" s="225"/>
    </row>
    <row r="13" spans="1:70" ht="15" customHeight="1" x14ac:dyDescent="0.25">
      <c r="C13" s="173" t="str">
        <f>IF(OR(AN21="",AN20=""),"",AN21-AN20)</f>
        <v/>
      </c>
      <c r="D13" s="173" t="str">
        <f>IF(AN20="","",AN20+0.125)</f>
        <v/>
      </c>
      <c r="E13" s="173">
        <f>YEAR(AI20)</f>
        <v>1900</v>
      </c>
      <c r="F13" s="173" t="str">
        <f>IF(AI20="","",MONTH(AI20))</f>
        <v/>
      </c>
      <c r="G13" s="161"/>
      <c r="H13" s="174" t="e">
        <f>IF(AL20="",VLOOKUP(J14,AI20:AM22,2,FALSE),AL20)</f>
        <v>#VALUE!</v>
      </c>
      <c r="I13" s="175" t="e">
        <f>IF(AN20="",VLOOKUP(L13,AH20:AL21,2,FALSE),AN20)</f>
        <v>#N/A</v>
      </c>
      <c r="J13" s="177" t="e">
        <f>IF(BE20="",VLOOKUP(M12,AI19:AM20,2,FALSE),BE20)</f>
        <v>#N/A</v>
      </c>
      <c r="AB13" s="24"/>
      <c r="AI13" s="225" t="s">
        <v>5</v>
      </c>
      <c r="AJ13" s="225"/>
      <c r="AK13" s="225"/>
      <c r="AL13" s="225"/>
      <c r="AM13" s="225"/>
      <c r="AN13" s="225" t="s">
        <v>7</v>
      </c>
      <c r="AO13" s="225"/>
      <c r="AR13" s="60"/>
      <c r="AS13" s="60"/>
      <c r="BE13" s="225" t="s">
        <v>8</v>
      </c>
      <c r="BF13" s="225"/>
    </row>
    <row r="14" spans="1:70" ht="15" customHeight="1" x14ac:dyDescent="0.25">
      <c r="C14" s="173" t="str">
        <f>IF(OR(AN22="",AN21=""),"",AN22-AN21)</f>
        <v/>
      </c>
      <c r="D14" s="173" t="str">
        <f>IF(AN21="","",AN21+0.125)</f>
        <v/>
      </c>
      <c r="E14" s="173">
        <f>YEAR(AI21)</f>
        <v>1900</v>
      </c>
      <c r="F14" s="173" t="str">
        <f>IF(AI21="","",MONTH(AI21))</f>
        <v/>
      </c>
      <c r="G14" s="161"/>
      <c r="H14" s="174" t="e">
        <f>IF(AL21="",VLOOKUP(J15,AI21:AM23,2,FALSE),AL21)</f>
        <v>#VALUE!</v>
      </c>
      <c r="I14" s="175" t="e">
        <f>IF(AN21="",VLOOKUP(L14,AH21:AL22,2,FALSE),AN21)</f>
        <v>#N/A</v>
      </c>
      <c r="J14" s="177" t="e">
        <f>IF(BE21="",VLOOKUP(M13,AI20:AM21,2,FALSE),BE21)</f>
        <v>#N/A</v>
      </c>
      <c r="AB14" s="23"/>
      <c r="AF14" s="36"/>
      <c r="AI14" s="225"/>
      <c r="AJ14" s="225"/>
      <c r="AK14" s="225"/>
      <c r="AL14" s="225"/>
      <c r="AM14" s="225"/>
      <c r="AN14" s="225"/>
      <c r="AO14" s="225"/>
      <c r="AR14" s="60"/>
      <c r="AS14" s="60"/>
      <c r="BE14" s="225"/>
      <c r="BF14" s="225"/>
      <c r="BP14" s="37" t="s">
        <v>32</v>
      </c>
      <c r="BQ14" s="224" t="str">
        <f>IF(C12="","",IF(C16=0,0,C16))</f>
        <v/>
      </c>
      <c r="BR14" s="224"/>
    </row>
    <row r="15" spans="1:70" ht="15" customHeight="1" x14ac:dyDescent="0.25">
      <c r="C15" s="173" t="str">
        <f>IF(OR(AN23="",AN22=""),"",AN23-AN22)</f>
        <v/>
      </c>
      <c r="D15" s="173" t="str">
        <f>IF(AN22="","",AN22+0.125)</f>
        <v/>
      </c>
      <c r="E15" s="173">
        <f>YEAR(AI22)</f>
        <v>1900</v>
      </c>
      <c r="F15" s="173" t="str">
        <f>IF(AI22="","",MONTH(AI22))</f>
        <v/>
      </c>
      <c r="G15" s="161"/>
      <c r="H15" s="174" t="e">
        <f>IF(AL22="",VLOOKUP(J16,AI22:AM24,2,FALSE),AL22)</f>
        <v>#VALUE!</v>
      </c>
      <c r="I15" s="175" t="e">
        <f>IF(AN22="",VLOOKUP(L15,AH22:AL23,2,FALSE),AN22)</f>
        <v>#N/A</v>
      </c>
      <c r="J15" s="177" t="e">
        <f>IF(BE22="",VLOOKUP(M14,AI21:AM22,2,FALSE),BE22)</f>
        <v>#N/A</v>
      </c>
      <c r="AB15" s="23"/>
      <c r="AF15" s="61"/>
      <c r="AG15" s="61"/>
      <c r="AI15" s="225"/>
      <c r="AJ15" s="225"/>
      <c r="AK15" s="225"/>
      <c r="AL15" s="225"/>
      <c r="AM15" s="225"/>
      <c r="AN15" s="225"/>
      <c r="AO15" s="225"/>
      <c r="AR15" s="60"/>
      <c r="AS15" s="60"/>
      <c r="BE15" s="225"/>
      <c r="BF15" s="225"/>
    </row>
    <row r="16" spans="1:70" ht="15" customHeight="1" x14ac:dyDescent="0.25">
      <c r="C16" s="173" t="str">
        <f>IF(ISERROR(AVERAGE(C12:C15)),"",AVERAGE(C12:C15))</f>
        <v/>
      </c>
      <c r="D16" s="173" t="str">
        <f>IF(AN23="","",AN23+0.125)</f>
        <v/>
      </c>
      <c r="E16" s="173">
        <f>YEAR(AI23)</f>
        <v>1900</v>
      </c>
      <c r="F16" s="173" t="str">
        <f>IF(AI23="","",MONTH(AI23))</f>
        <v/>
      </c>
      <c r="G16" s="161"/>
      <c r="H16" s="174" t="e">
        <f>IF(AL23="",VLOOKUP(J17,AI23:AM25,2,FALSE),AL23)</f>
        <v>#VALUE!</v>
      </c>
      <c r="I16" s="175" t="e">
        <f>IF(AN23="",VLOOKUP(L16,AH23:AL24,2,FALSE),AN23)</f>
        <v>#N/A</v>
      </c>
      <c r="J16" s="177" t="e">
        <f>IF(BE23="",VLOOKUP(M15,AI22:AM23,2,FALSE),BE23)</f>
        <v>#N/A</v>
      </c>
      <c r="AB16" s="157"/>
      <c r="AF16" s="61"/>
      <c r="AG16" s="61"/>
      <c r="AI16" s="225"/>
      <c r="AJ16" s="225"/>
      <c r="AK16" s="225"/>
      <c r="AL16" s="225"/>
      <c r="AM16" s="225"/>
      <c r="AN16" s="225"/>
      <c r="AO16" s="225"/>
      <c r="AR16" s="60"/>
      <c r="AS16" s="60"/>
      <c r="BE16" s="225"/>
      <c r="BF16" s="225"/>
    </row>
    <row r="17" spans="3:78" ht="15" customHeight="1" x14ac:dyDescent="0.25">
      <c r="C17" s="161"/>
      <c r="D17" s="161"/>
      <c r="E17" s="161"/>
      <c r="F17" s="161"/>
      <c r="G17" s="161"/>
      <c r="H17" s="161"/>
      <c r="AB17" s="23"/>
      <c r="AF17" s="61"/>
      <c r="AG17" s="61"/>
      <c r="AI17" s="225"/>
      <c r="AJ17" s="225"/>
      <c r="AK17" s="225"/>
      <c r="AL17" s="225"/>
      <c r="AM17" s="225"/>
      <c r="AN17" s="225"/>
      <c r="AO17" s="225"/>
      <c r="AQ17" s="62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225"/>
      <c r="BF17" s="225"/>
      <c r="BG17" s="63"/>
      <c r="BH17" s="62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</row>
    <row r="18" spans="3:78" x14ac:dyDescent="0.25">
      <c r="C18" s="161"/>
      <c r="D18" s="161"/>
      <c r="E18" s="161"/>
      <c r="F18" s="161"/>
      <c r="G18" s="161"/>
      <c r="H18" s="161"/>
      <c r="AB18" s="23"/>
      <c r="AE18" s="58"/>
      <c r="AF18" s="61"/>
      <c r="AG18" s="61"/>
      <c r="AI18" s="225"/>
      <c r="AJ18" s="225"/>
      <c r="AK18" s="225"/>
      <c r="AL18" s="225"/>
      <c r="AM18" s="225"/>
      <c r="AN18" s="225"/>
      <c r="AO18" s="225"/>
      <c r="AQ18" s="87" t="s">
        <v>65</v>
      </c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225"/>
      <c r="BF18" s="225"/>
      <c r="BH18" s="87" t="s">
        <v>66</v>
      </c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</row>
    <row r="19" spans="3:78" ht="22.5" customHeight="1" x14ac:dyDescent="0.45">
      <c r="C19" s="144" t="s">
        <v>27</v>
      </c>
      <c r="H19" s="144" t="s">
        <v>52</v>
      </c>
      <c r="AD19" s="83" t="str">
        <f>IF(AND(AM1&lt;&gt;"",AM2&lt;&gt;"",AI19=""),"Next --&gt;&gt;","")</f>
        <v/>
      </c>
      <c r="AF19" s="61"/>
      <c r="AH19" s="65" t="s">
        <v>92</v>
      </c>
      <c r="AI19" s="229"/>
      <c r="AJ19" s="230"/>
      <c r="AK19" s="231"/>
      <c r="AL19" s="237" t="str">
        <f>IF(OR($AM$2="",$AI19=""),"",IF(AND(AI19="",AI20&gt;0),AL20-1.25,VLOOKUP($AM$2-($D$20-$E12),'VELS Data'!$A$1:$M$12,F12+1,FALSE)))</f>
        <v/>
      </c>
      <c r="AM19" s="238"/>
      <c r="AN19" s="239"/>
      <c r="AO19" s="240"/>
      <c r="AP19" s="241"/>
      <c r="AQ19" s="242"/>
      <c r="AR19" s="242"/>
      <c r="AS19" s="242"/>
      <c r="AT19" s="242"/>
      <c r="AU19" s="242"/>
      <c r="AV19" s="242"/>
      <c r="AW19" s="242"/>
      <c r="AX19" s="242"/>
      <c r="AY19" s="242"/>
      <c r="AZ19" s="242"/>
      <c r="BA19" s="242"/>
      <c r="BB19" s="242"/>
      <c r="BC19" s="242"/>
      <c r="BD19" s="243"/>
      <c r="BE19" s="270"/>
      <c r="BF19" s="270"/>
      <c r="BG19" s="251"/>
      <c r="BH19" s="252"/>
      <c r="BI19" s="252"/>
      <c r="BJ19" s="252"/>
      <c r="BK19" s="252"/>
      <c r="BL19" s="252"/>
      <c r="BM19" s="252"/>
      <c r="BN19" s="252"/>
      <c r="BO19" s="252"/>
      <c r="BP19" s="252"/>
      <c r="BQ19" s="252"/>
      <c r="BR19" s="252"/>
      <c r="BS19" s="252"/>
      <c r="BT19" s="252"/>
      <c r="BU19" s="252"/>
      <c r="BV19" s="252"/>
      <c r="BW19" s="252"/>
      <c r="BX19" s="252"/>
      <c r="BY19" s="252"/>
      <c r="BZ19" s="253"/>
    </row>
    <row r="20" spans="3:78" ht="22.5" customHeight="1" x14ac:dyDescent="0.25">
      <c r="C20" s="22">
        <f ca="1">TODAY()</f>
        <v>42060</v>
      </c>
      <c r="D20" s="21">
        <f ca="1">YEAR(C20)</f>
        <v>2015</v>
      </c>
      <c r="H20" s="144" t="s">
        <v>53</v>
      </c>
      <c r="AH20" s="65" t="s">
        <v>1</v>
      </c>
      <c r="AI20" s="229"/>
      <c r="AJ20" s="230"/>
      <c r="AK20" s="231"/>
      <c r="AL20" s="232" t="e">
        <f>IF(OR($AM$2="",$AI20=""),AL19+0.125,VLOOKUP($AM$2-($D$20-$E13),'VELS Data'!$A$1:$M$12,F13+1,FALSE))</f>
        <v>#VALUE!</v>
      </c>
      <c r="AM20" s="232"/>
      <c r="AN20" s="233"/>
      <c r="AO20" s="233"/>
      <c r="AP20" s="247"/>
      <c r="AQ20" s="248"/>
      <c r="AR20" s="248"/>
      <c r="AS20" s="248"/>
      <c r="AT20" s="248"/>
      <c r="AU20" s="248"/>
      <c r="AV20" s="248"/>
      <c r="AW20" s="248"/>
      <c r="AX20" s="248"/>
      <c r="AY20" s="248"/>
      <c r="AZ20" s="248"/>
      <c r="BA20" s="248"/>
      <c r="BB20" s="248"/>
      <c r="BC20" s="248"/>
      <c r="BD20" s="249"/>
      <c r="BE20" s="235"/>
      <c r="BF20" s="236"/>
      <c r="BG20" s="254"/>
      <c r="BH20" s="255"/>
      <c r="BI20" s="255"/>
      <c r="BJ20" s="255"/>
      <c r="BK20" s="255"/>
      <c r="BL20" s="255"/>
      <c r="BM20" s="255"/>
      <c r="BN20" s="255"/>
      <c r="BO20" s="255"/>
      <c r="BP20" s="255"/>
      <c r="BQ20" s="255"/>
      <c r="BR20" s="255"/>
      <c r="BS20" s="255"/>
      <c r="BT20" s="255"/>
      <c r="BU20" s="255"/>
      <c r="BV20" s="255"/>
      <c r="BW20" s="255"/>
      <c r="BX20" s="255"/>
      <c r="BY20" s="255"/>
      <c r="BZ20" s="256"/>
    </row>
    <row r="21" spans="3:78" ht="22.5" customHeight="1" x14ac:dyDescent="0.25">
      <c r="C21" s="21" t="s">
        <v>38</v>
      </c>
      <c r="D21" s="21" t="s">
        <v>39</v>
      </c>
      <c r="AH21" s="65" t="s">
        <v>2</v>
      </c>
      <c r="AI21" s="229"/>
      <c r="AJ21" s="230"/>
      <c r="AK21" s="231"/>
      <c r="AL21" s="232" t="e">
        <f>IF(OR($AM$2="",$AI21=""),AL20+0.125,VLOOKUP($AM$2-($D$20-$E14),'VELS Data'!$A$1:$M$12,F14+1,FALSE))</f>
        <v>#VALUE!</v>
      </c>
      <c r="AM21" s="232"/>
      <c r="AN21" s="233"/>
      <c r="AO21" s="233"/>
      <c r="AP21" s="247"/>
      <c r="AQ21" s="248"/>
      <c r="AR21" s="248"/>
      <c r="AS21" s="248"/>
      <c r="AT21" s="248"/>
      <c r="AU21" s="248"/>
      <c r="AV21" s="248"/>
      <c r="AW21" s="248"/>
      <c r="AX21" s="248"/>
      <c r="AY21" s="248"/>
      <c r="AZ21" s="248"/>
      <c r="BA21" s="248"/>
      <c r="BB21" s="248"/>
      <c r="BC21" s="248"/>
      <c r="BD21" s="249"/>
      <c r="BE21" s="268"/>
      <c r="BF21" s="268"/>
      <c r="BG21" s="262"/>
      <c r="BH21" s="263"/>
      <c r="BI21" s="263"/>
      <c r="BJ21" s="263"/>
      <c r="BK21" s="263"/>
      <c r="BL21" s="263"/>
      <c r="BM21" s="263"/>
      <c r="BN21" s="263"/>
      <c r="BO21" s="263"/>
      <c r="BP21" s="263"/>
      <c r="BQ21" s="263"/>
      <c r="BR21" s="263"/>
      <c r="BS21" s="263"/>
      <c r="BT21" s="263"/>
      <c r="BU21" s="263"/>
      <c r="BV21" s="263"/>
      <c r="BW21" s="263"/>
      <c r="BX21" s="263"/>
      <c r="BY21" s="263"/>
      <c r="BZ21" s="264"/>
    </row>
    <row r="22" spans="3:78" ht="22.5" customHeight="1" x14ac:dyDescent="0.25">
      <c r="C22" s="144" t="s">
        <v>37</v>
      </c>
      <c r="D22" s="144" t="s">
        <v>37</v>
      </c>
      <c r="AH22" s="65" t="s">
        <v>3</v>
      </c>
      <c r="AI22" s="229"/>
      <c r="AJ22" s="230"/>
      <c r="AK22" s="231"/>
      <c r="AL22" s="232" t="e">
        <f>IF(OR($AM$2="",$AI22=""),AL21+0.125,VLOOKUP($AM$2-($D$20-$E15),'VELS Data'!$A$1:$M$12,F15+1,FALSE))</f>
        <v>#VALUE!</v>
      </c>
      <c r="AM22" s="232"/>
      <c r="AN22" s="233"/>
      <c r="AO22" s="233"/>
      <c r="AP22" s="247"/>
      <c r="AQ22" s="248"/>
      <c r="AR22" s="248"/>
      <c r="AS22" s="248"/>
      <c r="AT22" s="248"/>
      <c r="AU22" s="248"/>
      <c r="AV22" s="248"/>
      <c r="AW22" s="248"/>
      <c r="AX22" s="248"/>
      <c r="AY22" s="248"/>
      <c r="AZ22" s="248"/>
      <c r="BA22" s="248"/>
      <c r="BB22" s="248"/>
      <c r="BC22" s="248"/>
      <c r="BD22" s="249"/>
      <c r="BE22" s="268"/>
      <c r="BF22" s="268"/>
      <c r="BG22" s="262"/>
      <c r="BH22" s="263"/>
      <c r="BI22" s="263"/>
      <c r="BJ22" s="263"/>
      <c r="BK22" s="263"/>
      <c r="BL22" s="263"/>
      <c r="BM22" s="263"/>
      <c r="BN22" s="263"/>
      <c r="BO22" s="263"/>
      <c r="BP22" s="263"/>
      <c r="BQ22" s="263"/>
      <c r="BR22" s="263"/>
      <c r="BS22" s="263"/>
      <c r="BT22" s="263"/>
      <c r="BU22" s="263"/>
      <c r="BV22" s="263"/>
      <c r="BW22" s="263"/>
      <c r="BX22" s="263"/>
      <c r="BY22" s="263"/>
      <c r="BZ22" s="264"/>
    </row>
    <row r="23" spans="3:78" ht="22.5" customHeight="1" x14ac:dyDescent="0.25">
      <c r="C23" s="144" t="s">
        <v>40</v>
      </c>
      <c r="D23" s="144" t="s">
        <v>46</v>
      </c>
      <c r="AH23" s="65" t="s">
        <v>4</v>
      </c>
      <c r="AI23" s="229"/>
      <c r="AJ23" s="230"/>
      <c r="AK23" s="231"/>
      <c r="AL23" s="232" t="e">
        <f>IF(OR($AM$2="",$AI23=""),AL22+0.125,VLOOKUP($AM$2-($D$20-$E16),'VELS Data'!$A$1:$M$12,F16+1,FALSE))</f>
        <v>#VALUE!</v>
      </c>
      <c r="AM23" s="232"/>
      <c r="AN23" s="233"/>
      <c r="AO23" s="233"/>
      <c r="AP23" s="247"/>
      <c r="AQ23" s="248"/>
      <c r="AR23" s="248"/>
      <c r="AS23" s="248"/>
      <c r="AT23" s="248"/>
      <c r="AU23" s="248"/>
      <c r="AV23" s="248"/>
      <c r="AW23" s="248"/>
      <c r="AX23" s="248"/>
      <c r="AY23" s="248"/>
      <c r="AZ23" s="248"/>
      <c r="BA23" s="248"/>
      <c r="BB23" s="248"/>
      <c r="BC23" s="248"/>
      <c r="BD23" s="249"/>
      <c r="BE23" s="268"/>
      <c r="BF23" s="268"/>
      <c r="BG23" s="262"/>
      <c r="BH23" s="263"/>
      <c r="BI23" s="263"/>
      <c r="BJ23" s="263"/>
      <c r="BK23" s="263"/>
      <c r="BL23" s="263"/>
      <c r="BM23" s="263"/>
      <c r="BN23" s="263"/>
      <c r="BO23" s="263"/>
      <c r="BP23" s="263"/>
      <c r="BQ23" s="263"/>
      <c r="BR23" s="263"/>
      <c r="BS23" s="263"/>
      <c r="BT23" s="263"/>
      <c r="BU23" s="263"/>
      <c r="BV23" s="263"/>
      <c r="BW23" s="263"/>
      <c r="BX23" s="263"/>
      <c r="BY23" s="263"/>
      <c r="BZ23" s="264"/>
    </row>
    <row r="24" spans="3:78" ht="15" customHeight="1" x14ac:dyDescent="0.25">
      <c r="C24" s="144" t="s">
        <v>41</v>
      </c>
      <c r="D24" s="144" t="s">
        <v>47</v>
      </c>
    </row>
    <row r="25" spans="3:78" ht="15" customHeight="1" x14ac:dyDescent="0.25">
      <c r="C25" s="144" t="s">
        <v>42</v>
      </c>
      <c r="D25" s="144" t="s">
        <v>43</v>
      </c>
      <c r="AJ25" s="82"/>
    </row>
    <row r="26" spans="3:78" x14ac:dyDescent="0.25">
      <c r="D26" s="144" t="s">
        <v>44</v>
      </c>
    </row>
    <row r="27" spans="3:78" x14ac:dyDescent="0.25">
      <c r="D27" s="144" t="s">
        <v>45</v>
      </c>
    </row>
    <row r="28" spans="3:78" x14ac:dyDescent="0.25">
      <c r="AM28" s="61"/>
      <c r="AO28" s="222"/>
      <c r="AP28" s="222"/>
      <c r="AQ28" s="222"/>
      <c r="AR28" s="222"/>
      <c r="AS28" s="222"/>
      <c r="AT28" s="222"/>
      <c r="AU28" s="222"/>
      <c r="AV28" s="222"/>
      <c r="AW28" s="222"/>
      <c r="AX28" s="61"/>
      <c r="AY28" s="61"/>
      <c r="AZ28" s="61"/>
      <c r="BA28" s="61"/>
      <c r="BB28" s="61"/>
    </row>
    <row r="29" spans="3:78" x14ac:dyDescent="0.25">
      <c r="AO29" s="222"/>
      <c r="AP29" s="222"/>
      <c r="AQ29" s="222"/>
      <c r="AR29" s="222"/>
      <c r="AS29" s="222"/>
      <c r="AT29" s="222"/>
      <c r="AU29" s="222"/>
      <c r="AV29" s="222"/>
      <c r="AW29" s="222"/>
    </row>
    <row r="30" spans="3:78" x14ac:dyDescent="0.25">
      <c r="AO30" s="222"/>
      <c r="AP30" s="222"/>
      <c r="AQ30" s="222"/>
      <c r="AR30" s="222"/>
      <c r="AS30" s="222"/>
      <c r="AT30" s="222"/>
      <c r="AU30" s="222"/>
      <c r="AV30" s="222"/>
      <c r="AW30" s="222"/>
    </row>
  </sheetData>
  <sheetProtection password="D2B2" sheet="1" objects="1" scenarios="1" selectLockedCells="1"/>
  <mergeCells count="55">
    <mergeCell ref="C7:C11"/>
    <mergeCell ref="D7:D11"/>
    <mergeCell ref="E7:E11"/>
    <mergeCell ref="F7:F11"/>
    <mergeCell ref="AM8:AY8"/>
    <mergeCell ref="H10:J10"/>
    <mergeCell ref="AL12:AM18"/>
    <mergeCell ref="AI13:AK18"/>
    <mergeCell ref="AN13:AO18"/>
    <mergeCell ref="BE13:BF18"/>
    <mergeCell ref="BQ14:BR14"/>
    <mergeCell ref="BE20:BF20"/>
    <mergeCell ref="BG20:BZ20"/>
    <mergeCell ref="AI20:AK20"/>
    <mergeCell ref="AL20:AM20"/>
    <mergeCell ref="AN20:AO20"/>
    <mergeCell ref="AP20:BD20"/>
    <mergeCell ref="BE22:BF22"/>
    <mergeCell ref="BG19:BZ19"/>
    <mergeCell ref="AI22:AK22"/>
    <mergeCell ref="AL22:AM22"/>
    <mergeCell ref="AN22:AO22"/>
    <mergeCell ref="AP22:BD22"/>
    <mergeCell ref="BE19:BF19"/>
    <mergeCell ref="BG22:BZ22"/>
    <mergeCell ref="AI21:AK21"/>
    <mergeCell ref="AL21:AM21"/>
    <mergeCell ref="BE21:BF21"/>
    <mergeCell ref="BG21:BZ21"/>
    <mergeCell ref="AI19:AK19"/>
    <mergeCell ref="AL19:AM19"/>
    <mergeCell ref="AN19:AO19"/>
    <mergeCell ref="AP19:BD19"/>
    <mergeCell ref="BE23:BF23"/>
    <mergeCell ref="BG23:BZ23"/>
    <mergeCell ref="AI23:AK23"/>
    <mergeCell ref="AL23:AM23"/>
    <mergeCell ref="AN23:AO23"/>
    <mergeCell ref="AP23:BD23"/>
    <mergeCell ref="AN3:AY3"/>
    <mergeCell ref="AO30:AQ30"/>
    <mergeCell ref="AR30:AS30"/>
    <mergeCell ref="AT30:AU30"/>
    <mergeCell ref="AV30:AW30"/>
    <mergeCell ref="AO28:AQ28"/>
    <mergeCell ref="AR28:AS28"/>
    <mergeCell ref="AT28:AU28"/>
    <mergeCell ref="AV28:AW28"/>
    <mergeCell ref="AO29:AQ29"/>
    <mergeCell ref="AR29:AS29"/>
    <mergeCell ref="AT29:AU29"/>
    <mergeCell ref="AV29:AW29"/>
    <mergeCell ref="AP21:BD21"/>
    <mergeCell ref="AN21:AO21"/>
    <mergeCell ref="AM6:AQ6"/>
  </mergeCells>
  <conditionalFormatting sqref="AL20:AM23">
    <cfRule type="expression" dxfId="27" priority="4">
      <formula>$AI20=""</formula>
    </cfRule>
  </conditionalFormatting>
  <conditionalFormatting sqref="AN19:AO19">
    <cfRule type="expression" dxfId="26" priority="3">
      <formula>AND($AI$19&lt;&gt;"",$AN$19="")</formula>
    </cfRule>
  </conditionalFormatting>
  <conditionalFormatting sqref="BQ14:BR14">
    <cfRule type="cellIs" dxfId="25" priority="5" operator="greaterThan">
      <formula>0.24</formula>
    </cfRule>
  </conditionalFormatting>
  <conditionalFormatting sqref="BP14:BR14">
    <cfRule type="expression" dxfId="24" priority="6" stopIfTrue="1">
      <formula>$AM$2=""</formula>
    </cfRule>
  </conditionalFormatting>
  <conditionalFormatting sqref="AI19:AK19">
    <cfRule type="expression" dxfId="23" priority="7">
      <formula>AND($AM$1&lt;&gt;"",$AM$2&lt;&gt;"",$AI$19="")</formula>
    </cfRule>
  </conditionalFormatting>
  <conditionalFormatting sqref="AH19:AH23 AF14 AI12:BM18 BT12:BZ18 BN12:BS13 BN15:BS18">
    <cfRule type="expression" dxfId="22" priority="8">
      <formula>OR($AM$1="",$AM$2="")</formula>
    </cfRule>
  </conditionalFormatting>
  <conditionalFormatting sqref="AS6:AY6">
    <cfRule type="expression" dxfId="21" priority="9">
      <formula>$AM$6="Other"</formula>
    </cfRule>
  </conditionalFormatting>
  <conditionalFormatting sqref="AL3:AM4">
    <cfRule type="containsErrors" dxfId="20" priority="2">
      <formula>ISERROR(AL3)</formula>
    </cfRule>
  </conditionalFormatting>
  <conditionalFormatting sqref="AH6:AQ9 AS6:AY9 AR7:AR9">
    <cfRule type="expression" dxfId="19" priority="1">
      <formula>$AC$6="&lt;--- Click here"</formula>
    </cfRule>
  </conditionalFormatting>
  <dataValidations count="1">
    <dataValidation type="list" allowBlank="1" showInputMessage="1" showErrorMessage="1" sqref="AM6:AQ6">
      <formula1>$Z$1:$Z$5</formula1>
    </dataValidation>
  </dataValidation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G299"/>
  <sheetViews>
    <sheetView showGridLines="0" showRowColHeaders="0" zoomScaleNormal="100" workbookViewId="0">
      <pane ySplit="17" topLeftCell="A18" activePane="bottomLeft" state="frozen"/>
      <selection activeCell="AA1" sqref="AA1"/>
      <selection pane="bottomLeft" activeCell="AM3" sqref="AM3:AS3"/>
    </sheetView>
  </sheetViews>
  <sheetFormatPr defaultRowHeight="15" x14ac:dyDescent="0.25"/>
  <cols>
    <col min="1" max="2" width="2.85546875" style="50" hidden="1" customWidth="1"/>
    <col min="3" max="3" width="7.140625" style="50" hidden="1" customWidth="1"/>
    <col min="4" max="4" width="9.28515625" style="50" hidden="1" customWidth="1"/>
    <col min="5" max="5" width="9.28515625" style="69" hidden="1" customWidth="1"/>
    <col min="6" max="6" width="9.28515625" style="50" hidden="1" customWidth="1"/>
    <col min="7" max="7" width="7.140625" style="50" hidden="1" customWidth="1"/>
    <col min="8" max="11" width="8.5703125" style="50" hidden="1" customWidth="1"/>
    <col min="12" max="25" width="2.85546875" style="50" hidden="1" customWidth="1"/>
    <col min="26" max="26" width="2.85546875" style="107" hidden="1" customWidth="1"/>
    <col min="27" max="29" width="2.85546875" style="50" customWidth="1"/>
    <col min="30" max="30" width="2.85546875" style="35" customWidth="1"/>
    <col min="31" max="43" width="2.85546875" style="50" customWidth="1"/>
    <col min="44" max="45" width="4.28515625" style="50" customWidth="1"/>
    <col min="46" max="57" width="2.85546875" style="50" customWidth="1"/>
    <col min="58" max="59" width="4.28515625" style="50" customWidth="1"/>
    <col min="60" max="94" width="2.85546875" style="50" customWidth="1"/>
    <col min="95" max="16384" width="9.140625" style="50"/>
  </cols>
  <sheetData>
    <row r="1" spans="1:85" ht="15" customHeight="1" x14ac:dyDescent="0.25">
      <c r="A1" s="50" t="s">
        <v>0</v>
      </c>
      <c r="D1" s="50" t="s">
        <v>90</v>
      </c>
      <c r="E1" s="69">
        <v>1</v>
      </c>
      <c r="F1" s="69">
        <f>IF(MAX(AD18:AD299)&lt;10,1,MAX(AD18:AD299)-9)</f>
        <v>1</v>
      </c>
      <c r="G1" s="69">
        <f>MAX(AD18:AD299)</f>
        <v>0</v>
      </c>
      <c r="H1" s="76"/>
      <c r="I1" s="76"/>
      <c r="J1" s="76"/>
      <c r="Z1" s="104"/>
      <c r="AE1" s="85" t="str">
        <f>"- Attendance"</f>
        <v>- Attendance</v>
      </c>
      <c r="AL1" s="78" t="str">
        <f>IF(AM1="","","Name: ")</f>
        <v/>
      </c>
      <c r="AM1" s="81" t="str">
        <f>IF(Personal!$AI$3="","",Personal!$AI$3)</f>
        <v/>
      </c>
    </row>
    <row r="2" spans="1:85" ht="15" customHeight="1" x14ac:dyDescent="0.25">
      <c r="A2" s="50">
        <v>1</v>
      </c>
      <c r="D2" s="50" t="s">
        <v>88</v>
      </c>
      <c r="E2" s="69">
        <v>2</v>
      </c>
      <c r="F2" s="69">
        <f>IF(G2&lt;10,1,G2-9)</f>
        <v>1</v>
      </c>
      <c r="G2" s="69">
        <f>IF($AV$7="","",$AV$7)</f>
        <v>1</v>
      </c>
      <c r="H2" s="77"/>
      <c r="I2" s="77"/>
      <c r="J2" s="77"/>
      <c r="Z2" s="105"/>
      <c r="AJ2" s="52"/>
      <c r="AL2" s="78" t="str">
        <f>IF(AM2="","","Yr Lvl: ")</f>
        <v/>
      </c>
      <c r="AM2" s="80" t="str">
        <f>IF(AM1="","",Personal!$AI$5)</f>
        <v/>
      </c>
    </row>
    <row r="3" spans="1:85" ht="15" customHeight="1" x14ac:dyDescent="0.25">
      <c r="A3" s="50">
        <v>2</v>
      </c>
      <c r="D3" s="50" t="s">
        <v>82</v>
      </c>
      <c r="E3" s="69">
        <v>3</v>
      </c>
      <c r="F3" s="69">
        <f>IF($AV$7="","",$AV$7)</f>
        <v>1</v>
      </c>
      <c r="G3" s="69">
        <f>IF(MAX(AD18:AD299)&lt;F3+9,MAX(AD18:AD299),F3+9)</f>
        <v>0</v>
      </c>
      <c r="H3" s="77"/>
      <c r="I3" s="77"/>
      <c r="J3" s="77"/>
      <c r="Z3" s="105"/>
      <c r="AF3" s="35"/>
      <c r="AG3" s="35"/>
      <c r="AH3" s="37"/>
      <c r="AI3" s="53"/>
      <c r="AJ3" s="38"/>
      <c r="AK3" s="38"/>
      <c r="AL3" s="79" t="s">
        <v>64</v>
      </c>
      <c r="AM3" s="274"/>
      <c r="AN3" s="275"/>
      <c r="AO3" s="275"/>
      <c r="AP3" s="275"/>
      <c r="AQ3" s="275"/>
      <c r="AR3" s="275"/>
      <c r="AS3" s="276"/>
      <c r="AV3" s="90" t="s">
        <v>91</v>
      </c>
      <c r="AW3" s="274"/>
      <c r="AX3" s="275"/>
      <c r="AY3" s="275"/>
      <c r="AZ3" s="275"/>
      <c r="BA3" s="275"/>
      <c r="BB3" s="275"/>
      <c r="BC3" s="275"/>
      <c r="BD3" s="275"/>
      <c r="BE3" s="275"/>
      <c r="BF3" s="276"/>
    </row>
    <row r="4" spans="1:85" ht="15" customHeight="1" x14ac:dyDescent="0.25">
      <c r="A4" s="50">
        <v>3</v>
      </c>
      <c r="F4" s="69" t="s">
        <v>86</v>
      </c>
      <c r="G4" s="69" t="s">
        <v>87</v>
      </c>
      <c r="H4" s="77"/>
      <c r="I4" s="77"/>
      <c r="J4" s="77"/>
      <c r="Z4" s="105"/>
      <c r="AB4" s="51"/>
      <c r="AM4" s="40" t="s">
        <v>48</v>
      </c>
      <c r="AW4" s="40" t="s">
        <v>48</v>
      </c>
      <c r="AX4" s="61"/>
      <c r="AY4" s="61"/>
      <c r="AZ4" s="61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</row>
    <row r="5" spans="1:85" ht="15" customHeight="1" x14ac:dyDescent="0.45">
      <c r="A5" s="50">
        <v>4</v>
      </c>
      <c r="H5" s="77"/>
      <c r="I5" s="77"/>
      <c r="J5" s="77"/>
      <c r="Z5" s="105"/>
      <c r="AE5" s="75" t="str">
        <f>IF(AL1="","Please go to 'Personal Details' and provide the necessary information","")</f>
        <v>Please go to 'Personal Details' and provide the necessary information</v>
      </c>
      <c r="AW5" s="53"/>
      <c r="AX5" s="53"/>
      <c r="AY5" s="53"/>
      <c r="AZ5" s="53"/>
      <c r="BA5" s="53"/>
      <c r="BB5" s="53"/>
      <c r="BC5" s="53"/>
      <c r="BD5" s="53"/>
      <c r="BE5" s="53"/>
      <c r="BF5" s="271" t="s">
        <v>73</v>
      </c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</row>
    <row r="6" spans="1:85" ht="15" customHeight="1" x14ac:dyDescent="0.5">
      <c r="A6" s="50">
        <v>5</v>
      </c>
      <c r="H6" s="77"/>
      <c r="I6" s="77"/>
      <c r="J6" s="77"/>
      <c r="Z6" s="106"/>
      <c r="AC6" s="72" t="str">
        <f>IF(AM1="","&lt;--- Click here","")</f>
        <v>&lt;--- Click here</v>
      </c>
      <c r="AG6" s="89"/>
      <c r="AH6" s="53"/>
      <c r="AI6" s="53"/>
      <c r="AJ6" s="53"/>
      <c r="AK6" s="53"/>
      <c r="AL6" s="90"/>
      <c r="AM6" s="130"/>
      <c r="AN6" s="95"/>
      <c r="AO6" s="95"/>
      <c r="AP6" s="95"/>
      <c r="AQ6" s="95"/>
      <c r="AR6" s="74"/>
      <c r="AS6" s="88"/>
      <c r="AT6" s="53"/>
      <c r="AU6" s="124" t="str">
        <f>IF(AC6="&lt;--- Click here","","In my chart, I would like to see (select from dropdown);")</f>
        <v/>
      </c>
      <c r="AV6" s="53"/>
      <c r="AX6" s="61"/>
      <c r="AY6" s="74"/>
      <c r="AZ6" s="53"/>
      <c r="BA6" s="53"/>
      <c r="BB6" s="53"/>
      <c r="BC6" s="53"/>
      <c r="BD6" s="53"/>
      <c r="BE6" s="53"/>
      <c r="BF6" s="271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</row>
    <row r="7" spans="1:85" ht="15" customHeight="1" thickBot="1" x14ac:dyDescent="0.55000000000000004">
      <c r="A7" s="50">
        <v>6</v>
      </c>
      <c r="C7" s="102"/>
      <c r="D7" s="102"/>
      <c r="E7" s="71"/>
      <c r="F7" s="102"/>
      <c r="G7" s="100"/>
      <c r="H7" s="100"/>
      <c r="I7" s="100"/>
      <c r="J7" s="100"/>
      <c r="K7" s="100"/>
      <c r="Z7" s="106"/>
      <c r="AK7" s="283" t="s">
        <v>82</v>
      </c>
      <c r="AL7" s="284"/>
      <c r="AM7" s="284"/>
      <c r="AN7" s="284"/>
      <c r="AO7" s="284"/>
      <c r="AP7" s="284"/>
      <c r="AQ7" s="284"/>
      <c r="AR7" s="284"/>
      <c r="AS7" s="284"/>
      <c r="AT7" s="284"/>
      <c r="AU7" s="285"/>
      <c r="AV7" s="136">
        <v>1</v>
      </c>
      <c r="AY7" s="74"/>
      <c r="AZ7" s="53"/>
      <c r="BA7" s="53"/>
      <c r="BB7" s="53"/>
      <c r="BC7" s="53"/>
      <c r="BD7" s="53"/>
      <c r="BE7" s="53"/>
      <c r="BF7" s="271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</row>
    <row r="8" spans="1:85" ht="15" customHeight="1" thickBot="1" x14ac:dyDescent="0.3">
      <c r="A8" s="50">
        <v>7</v>
      </c>
      <c r="C8" s="102"/>
      <c r="D8" s="102"/>
      <c r="E8" s="71"/>
      <c r="F8" s="102"/>
      <c r="G8" s="100"/>
      <c r="H8" s="100"/>
      <c r="I8" s="100"/>
      <c r="J8" s="100"/>
      <c r="K8" s="100"/>
      <c r="Z8" s="106"/>
      <c r="AB8" s="131"/>
      <c r="AW8" s="126"/>
      <c r="AY8" s="38"/>
      <c r="AZ8" s="53"/>
      <c r="BA8" s="53"/>
      <c r="BB8" s="53"/>
      <c r="BC8" s="53"/>
      <c r="BD8" s="53"/>
      <c r="BE8" s="53"/>
      <c r="BF8" s="271"/>
      <c r="BG8" s="53"/>
      <c r="BH8" s="53"/>
      <c r="BI8" s="53"/>
      <c r="BJ8" s="38"/>
      <c r="BK8" s="38"/>
      <c r="BL8" s="38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</row>
    <row r="9" spans="1:85" ht="15" customHeight="1" x14ac:dyDescent="0.25">
      <c r="A9" s="50">
        <v>8</v>
      </c>
      <c r="C9" s="102"/>
      <c r="D9" s="102"/>
      <c r="E9" s="71"/>
      <c r="F9" s="102"/>
      <c r="G9" s="100"/>
      <c r="H9" s="100"/>
      <c r="I9" s="100"/>
      <c r="J9" s="100"/>
      <c r="K9" s="100"/>
      <c r="Z9" s="106"/>
      <c r="AW9" s="95"/>
      <c r="AX9" s="53"/>
      <c r="AY9" s="53"/>
      <c r="AZ9" s="88"/>
      <c r="BA9" s="88"/>
      <c r="BB9" s="88"/>
      <c r="BC9" s="88"/>
      <c r="BD9" s="88"/>
      <c r="BE9" s="53"/>
      <c r="BF9" s="271"/>
      <c r="BG9" s="53"/>
      <c r="BH9" s="53"/>
      <c r="BI9" s="53"/>
      <c r="BJ9" s="53"/>
      <c r="BK9" s="53"/>
      <c r="BL9" s="53"/>
      <c r="BM9" s="88"/>
      <c r="BN9" s="88"/>
      <c r="BO9" s="88"/>
      <c r="BP9" s="88"/>
      <c r="BQ9" s="88"/>
      <c r="BR9" s="53"/>
      <c r="BS9" s="53"/>
      <c r="BT9" s="53"/>
      <c r="BU9" s="53"/>
      <c r="BV9" s="53"/>
      <c r="BW9" s="53"/>
    </row>
    <row r="10" spans="1:85" ht="15" customHeight="1" x14ac:dyDescent="0.5">
      <c r="A10" s="50">
        <v>9</v>
      </c>
      <c r="C10" s="102"/>
      <c r="D10" s="102"/>
      <c r="E10" s="71"/>
      <c r="F10" s="102"/>
      <c r="G10" s="100"/>
      <c r="H10" s="103"/>
      <c r="I10" s="103"/>
      <c r="J10" s="103"/>
      <c r="K10" s="100"/>
      <c r="Z10" s="106"/>
      <c r="AB10" s="53"/>
      <c r="AC10" s="86"/>
      <c r="AG10" s="53"/>
      <c r="AH10" s="53"/>
      <c r="AI10" s="74"/>
      <c r="AJ10" s="74"/>
      <c r="AK10" s="74"/>
      <c r="AL10" s="60"/>
      <c r="AM10" s="60"/>
      <c r="AN10" s="60"/>
      <c r="AO10" s="60"/>
      <c r="AP10" s="282" t="s">
        <v>70</v>
      </c>
      <c r="AQ10" s="96"/>
      <c r="AR10" s="282" t="s">
        <v>71</v>
      </c>
      <c r="AS10" s="53"/>
      <c r="AT10" s="96"/>
      <c r="AU10" s="53"/>
      <c r="AV10" s="53"/>
      <c r="AW10" s="53"/>
      <c r="AX10" s="53"/>
      <c r="AY10" s="53"/>
      <c r="AZ10" s="89"/>
      <c r="BA10" s="89"/>
      <c r="BB10" s="89"/>
      <c r="BC10" s="89"/>
      <c r="BD10" s="89"/>
      <c r="BE10" s="91"/>
      <c r="BF10" s="271"/>
      <c r="BG10" s="53"/>
      <c r="BH10" s="53"/>
      <c r="BI10" s="53"/>
      <c r="BJ10" s="53"/>
      <c r="BK10" s="53"/>
      <c r="BL10" s="53"/>
      <c r="BM10" s="89"/>
      <c r="BN10" s="89"/>
      <c r="BO10" s="89"/>
      <c r="BP10" s="89"/>
      <c r="BQ10" s="89"/>
      <c r="BR10" s="91"/>
      <c r="BS10" s="53"/>
      <c r="BT10" s="53"/>
      <c r="BU10" s="53"/>
      <c r="BV10" s="53"/>
      <c r="BW10" s="53"/>
      <c r="BX10" s="53"/>
      <c r="BY10" s="53"/>
      <c r="BZ10" s="53"/>
    </row>
    <row r="11" spans="1:85" ht="15" customHeight="1" x14ac:dyDescent="0.25">
      <c r="A11" s="50">
        <v>10</v>
      </c>
      <c r="C11" s="108"/>
      <c r="D11" s="108"/>
      <c r="E11" s="127"/>
      <c r="F11" s="108"/>
      <c r="G11" s="101"/>
      <c r="H11" s="109"/>
      <c r="I11" s="110"/>
      <c r="J11" s="111"/>
      <c r="K11" s="101"/>
      <c r="AG11" s="53"/>
      <c r="AH11" s="53"/>
      <c r="AI11" s="53"/>
      <c r="AJ11" s="53"/>
      <c r="AK11" s="53"/>
      <c r="AL11" s="60"/>
      <c r="AM11" s="60"/>
      <c r="AN11" s="60"/>
      <c r="AO11" s="60"/>
      <c r="AP11" s="271"/>
      <c r="AQ11" s="96"/>
      <c r="AR11" s="271"/>
      <c r="AS11" s="53"/>
      <c r="AT11" s="96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89"/>
      <c r="BF11" s="271"/>
      <c r="BG11" s="53"/>
      <c r="BH11" s="53"/>
      <c r="BI11" s="53"/>
      <c r="BJ11" s="53"/>
      <c r="BK11" s="53"/>
      <c r="BL11" s="53"/>
      <c r="BM11" s="53"/>
      <c r="BN11" s="53"/>
      <c r="BO11" s="53"/>
      <c r="BP11" s="53"/>
      <c r="BQ11" s="53"/>
      <c r="BR11" s="89"/>
      <c r="BS11" s="53"/>
      <c r="BT11" s="53"/>
      <c r="BU11" s="53"/>
      <c r="BV11" s="53"/>
      <c r="BW11" s="53"/>
      <c r="BX11" s="53"/>
      <c r="BY11" s="53"/>
      <c r="BZ11" s="53"/>
    </row>
    <row r="12" spans="1:85" ht="15" customHeight="1" x14ac:dyDescent="0.25">
      <c r="C12" s="101"/>
      <c r="D12" s="101"/>
      <c r="E12" s="70"/>
      <c r="F12" s="101"/>
      <c r="G12" s="101"/>
      <c r="H12" s="112"/>
      <c r="I12" s="113"/>
      <c r="J12" s="114"/>
      <c r="K12" s="101"/>
      <c r="AD12" s="280" t="str">
        <f>IF(AC6="&lt;--- Click here","","Entry #")</f>
        <v/>
      </c>
      <c r="AG12" s="53"/>
      <c r="AH12" s="53"/>
      <c r="AI12" s="53"/>
      <c r="AJ12" s="53"/>
      <c r="AK12" s="53"/>
      <c r="AL12" s="60"/>
      <c r="AM12" s="60"/>
      <c r="AN12" s="60"/>
      <c r="AO12" s="60"/>
      <c r="AP12" s="271"/>
      <c r="AQ12" s="96"/>
      <c r="AR12" s="271"/>
      <c r="AS12" s="53"/>
      <c r="AT12" s="96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271"/>
      <c r="BG12" s="53"/>
      <c r="BH12" s="53"/>
      <c r="BI12" s="53"/>
      <c r="BJ12" s="53"/>
      <c r="BK12" s="53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</row>
    <row r="13" spans="1:85" ht="15" customHeight="1" x14ac:dyDescent="0.25">
      <c r="C13" s="101"/>
      <c r="D13" s="101"/>
      <c r="E13" s="70"/>
      <c r="F13" s="101"/>
      <c r="G13" s="101"/>
      <c r="H13" s="112"/>
      <c r="I13" s="113"/>
      <c r="J13" s="115"/>
      <c r="K13" s="101"/>
      <c r="AD13" s="280"/>
      <c r="AG13" s="53"/>
      <c r="AH13" s="53"/>
      <c r="AI13" s="60"/>
      <c r="AJ13" s="53"/>
      <c r="AK13" s="53"/>
      <c r="AL13" s="53"/>
      <c r="AM13" s="53"/>
      <c r="AN13" s="53"/>
      <c r="AO13" s="53"/>
      <c r="AP13" s="271"/>
      <c r="AQ13" s="96"/>
      <c r="AR13" s="271"/>
      <c r="AS13" s="53"/>
      <c r="AT13" s="96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271"/>
      <c r="BG13" s="53"/>
      <c r="BH13" s="53"/>
      <c r="BI13" s="53"/>
      <c r="BJ13" s="53"/>
      <c r="BK13" s="53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</row>
    <row r="14" spans="1:85" ht="15" customHeight="1" x14ac:dyDescent="0.25">
      <c r="C14" s="101"/>
      <c r="D14" s="101" t="s">
        <v>79</v>
      </c>
      <c r="E14" s="70"/>
      <c r="F14" s="101"/>
      <c r="G14" s="101"/>
      <c r="H14" s="112"/>
      <c r="I14" s="113"/>
      <c r="J14" s="115"/>
      <c r="K14" s="101"/>
      <c r="AD14" s="280"/>
      <c r="AG14" s="53"/>
      <c r="AH14" s="53"/>
      <c r="AI14" s="60"/>
      <c r="AJ14" s="53"/>
      <c r="AK14" s="53"/>
      <c r="AL14" s="53"/>
      <c r="AM14" s="53"/>
      <c r="AN14" s="53"/>
      <c r="AO14" s="53"/>
      <c r="AP14" s="271"/>
      <c r="AQ14" s="96"/>
      <c r="AR14" s="271"/>
      <c r="AS14" s="53"/>
      <c r="AT14" s="96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271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</row>
    <row r="15" spans="1:85" ht="15" customHeight="1" x14ac:dyDescent="0.25">
      <c r="C15" s="121" t="s">
        <v>74</v>
      </c>
      <c r="D15" s="101" t="s">
        <v>80</v>
      </c>
      <c r="E15" s="70"/>
      <c r="F15" s="101"/>
      <c r="G15" s="120" t="s">
        <v>84</v>
      </c>
      <c r="H15" s="112">
        <f>VLOOKUP(D16,E1:G3,2,FALSE)</f>
        <v>1</v>
      </c>
      <c r="I15" s="113"/>
      <c r="J15" s="115"/>
      <c r="K15" s="101"/>
      <c r="AD15" s="280"/>
      <c r="AG15" s="53"/>
      <c r="AH15" s="53"/>
      <c r="AI15" s="60"/>
      <c r="AJ15" s="53"/>
      <c r="AK15" s="53"/>
      <c r="AL15" s="53"/>
      <c r="AM15" s="53"/>
      <c r="AN15" s="53"/>
      <c r="AO15" s="53"/>
      <c r="AP15" s="271"/>
      <c r="AQ15" s="96"/>
      <c r="AR15" s="271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271"/>
      <c r="BG15" s="53"/>
      <c r="BH15" s="281" t="s">
        <v>81</v>
      </c>
      <c r="BI15" s="281"/>
      <c r="BJ15" s="281"/>
      <c r="BK15" s="281"/>
      <c r="BL15" s="281"/>
      <c r="BM15" s="281"/>
      <c r="BN15" s="281"/>
      <c r="BO15" s="281"/>
      <c r="BP15" s="281"/>
      <c r="BQ15" s="281"/>
      <c r="BR15" s="281"/>
      <c r="BS15" s="281"/>
      <c r="BT15" s="281"/>
      <c r="BU15" s="281"/>
      <c r="BV15" s="281"/>
      <c r="BW15" s="281"/>
      <c r="BX15" s="281"/>
      <c r="BY15" s="281"/>
      <c r="BZ15" s="281"/>
      <c r="CA15" s="281"/>
      <c r="CB15" s="281"/>
      <c r="CC15" s="281"/>
      <c r="CD15" s="281"/>
      <c r="CE15" s="281"/>
      <c r="CF15" s="281"/>
      <c r="CG15" s="281"/>
    </row>
    <row r="16" spans="1:85" ht="15" customHeight="1" x14ac:dyDescent="0.25">
      <c r="C16" s="120" t="s">
        <v>83</v>
      </c>
      <c r="D16" s="125">
        <f>IF(AK7="",1,VLOOKUP(AK7,D1:E3,2,FALSE))</f>
        <v>3</v>
      </c>
      <c r="E16" s="70"/>
      <c r="F16" s="101"/>
      <c r="G16" s="120" t="s">
        <v>85</v>
      </c>
      <c r="H16" s="112">
        <f>VLOOKUP(D16,E1:G3,3,FALSE)</f>
        <v>0</v>
      </c>
      <c r="I16" s="113"/>
      <c r="J16" s="115"/>
      <c r="K16" s="101"/>
      <c r="AB16" s="76"/>
      <c r="AD16" s="280"/>
      <c r="AF16" s="61"/>
      <c r="AG16" s="61"/>
      <c r="AH16" s="53"/>
      <c r="AI16" s="60"/>
      <c r="AJ16" s="53"/>
      <c r="AK16" s="53"/>
      <c r="AL16" s="53"/>
      <c r="AM16" s="53"/>
      <c r="AN16" s="53"/>
      <c r="AO16" s="53"/>
      <c r="AP16" s="271"/>
      <c r="AQ16" s="96"/>
      <c r="AR16" s="271"/>
      <c r="AS16" s="53"/>
      <c r="AT16" s="53"/>
      <c r="AU16" s="92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271"/>
      <c r="BG16" s="53"/>
      <c r="BH16" s="93"/>
      <c r="BI16" s="92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/>
    </row>
    <row r="17" spans="2:78" ht="15" customHeight="1" x14ac:dyDescent="0.25">
      <c r="D17" s="116" t="s">
        <v>75</v>
      </c>
      <c r="E17" s="116" t="s">
        <v>77</v>
      </c>
      <c r="F17" s="116" t="s">
        <v>76</v>
      </c>
      <c r="G17" s="53"/>
      <c r="H17" s="53" t="s">
        <v>89</v>
      </c>
      <c r="I17" s="116" t="s">
        <v>75</v>
      </c>
      <c r="J17" s="116" t="s">
        <v>77</v>
      </c>
      <c r="K17" s="116" t="s">
        <v>76</v>
      </c>
      <c r="Z17" s="122"/>
      <c r="AD17" s="280"/>
      <c r="AE17" s="288" t="s">
        <v>69</v>
      </c>
      <c r="AF17" s="288"/>
      <c r="AG17" s="288"/>
      <c r="AH17" s="286" t="s">
        <v>67</v>
      </c>
      <c r="AI17" s="286"/>
      <c r="AJ17" s="286"/>
      <c r="AK17" s="286"/>
      <c r="AL17" s="286" t="s">
        <v>68</v>
      </c>
      <c r="AM17" s="286"/>
      <c r="AN17" s="286"/>
      <c r="AO17" s="286"/>
      <c r="AP17" s="272"/>
      <c r="AQ17" s="97"/>
      <c r="AR17" s="272"/>
      <c r="AS17" s="118" t="s">
        <v>78</v>
      </c>
      <c r="AT17" s="53"/>
      <c r="AU17" s="94" t="s">
        <v>65</v>
      </c>
      <c r="AV17" s="53"/>
      <c r="AW17" s="95"/>
      <c r="AX17" s="95"/>
      <c r="AY17" s="95"/>
      <c r="AZ17" s="95"/>
      <c r="BA17" s="95"/>
      <c r="BB17" s="95"/>
      <c r="BC17" s="95"/>
      <c r="BD17" s="95"/>
      <c r="BE17" s="95"/>
      <c r="BF17" s="272"/>
      <c r="BG17" s="132" t="s">
        <v>78</v>
      </c>
      <c r="BH17" s="53"/>
      <c r="BI17" s="94" t="s">
        <v>72</v>
      </c>
      <c r="BJ17" s="95"/>
      <c r="BK17" s="95"/>
      <c r="BL17" s="95"/>
      <c r="BM17" s="95"/>
      <c r="BN17" s="95"/>
      <c r="BO17" s="95"/>
      <c r="BP17" s="95"/>
      <c r="BQ17" s="95"/>
      <c r="BR17" s="95"/>
      <c r="BS17" s="93"/>
      <c r="BT17" s="93"/>
      <c r="BU17" s="93"/>
      <c r="BV17" s="93"/>
      <c r="BW17" s="93"/>
      <c r="BX17" s="93"/>
      <c r="BY17" s="93"/>
      <c r="BZ17" s="93"/>
    </row>
    <row r="18" spans="2:78" ht="21.75" customHeight="1" x14ac:dyDescent="0.25">
      <c r="B18" s="50" t="str">
        <f>C18</f>
        <v/>
      </c>
      <c r="C18" s="70" t="str">
        <f>IF(AD18&lt;&gt;"",AD18,"")</f>
        <v/>
      </c>
      <c r="D18" s="70" t="e">
        <f>IF(AR18="",VLOOKUP($E$18,$F$10:$H$12,2,FALSE),100)</f>
        <v>#N/A</v>
      </c>
      <c r="E18" s="70" t="e">
        <f>IF(AS18="",VLOOKUP($H$15,$F$10:$H$12,2,FALSE),AS18)</f>
        <v>#N/A</v>
      </c>
      <c r="F18" s="137" t="e">
        <f>IF(BG17&lt;&gt;"",VLOOKUP($E$18,$F$10:$H$12,2,FALSE),BG17)</f>
        <v>#N/A</v>
      </c>
      <c r="G18" s="53"/>
      <c r="H18" s="128">
        <f>H15</f>
        <v>1</v>
      </c>
      <c r="I18" s="53" t="e">
        <f>VLOOKUP($H18,$C$18:$F$299,COLUMN(B$1),FALSE)</f>
        <v>#N/A</v>
      </c>
      <c r="J18" s="53" t="e">
        <f>VLOOKUP($H18,$C$18:$F$299,COLUMN(C$1),FALSE)</f>
        <v>#N/A</v>
      </c>
      <c r="K18" s="53" t="e">
        <f>VLOOKUP($H18,$C$18:$F$299,COLUMN(D$1),FALSE)</f>
        <v>#N/A</v>
      </c>
      <c r="AD18" s="123" t="str">
        <f>IF(AE18="Start here --&gt;","",IF(AE18&lt;&gt;"",1,""))</f>
        <v/>
      </c>
      <c r="AE18" s="288" t="str">
        <f>IF(AH18="","Start here --&gt;",IF(OR(AH18="",AL18=""),"",IF(AL18-AH18&lt;0,"Check dates",AL18-AH18)))</f>
        <v>Start here --&gt;</v>
      </c>
      <c r="AF18" s="288"/>
      <c r="AG18" s="288"/>
      <c r="AH18" s="278"/>
      <c r="AI18" s="287"/>
      <c r="AJ18" s="287"/>
      <c r="AK18" s="287"/>
      <c r="AL18" s="278"/>
      <c r="AM18" s="279"/>
      <c r="AN18" s="279"/>
      <c r="AO18" s="279"/>
      <c r="AP18" s="133"/>
      <c r="AQ18" s="99" t="str">
        <f>IF(AP18&lt;&gt;"","of","")</f>
        <v/>
      </c>
      <c r="AR18" s="134"/>
      <c r="AS18" s="119" t="str">
        <f>IF(OR(AR18="",AP18=""),"",(AP18/AR18)*100)</f>
        <v/>
      </c>
      <c r="AT18" s="273"/>
      <c r="AU18" s="273"/>
      <c r="AV18" s="273"/>
      <c r="AW18" s="273"/>
      <c r="AX18" s="273"/>
      <c r="AY18" s="273"/>
      <c r="AZ18" s="273"/>
      <c r="BA18" s="273"/>
      <c r="BB18" s="273"/>
      <c r="BC18" s="273"/>
      <c r="BD18" s="273"/>
      <c r="BE18" s="273"/>
      <c r="BF18" s="135"/>
      <c r="BG18" s="117" t="str">
        <f>IF(OR(AR18="",BF18=""),"",(BF18/AR18)*100)</f>
        <v/>
      </c>
      <c r="BH18" s="273"/>
      <c r="BI18" s="273"/>
      <c r="BJ18" s="273"/>
      <c r="BK18" s="273"/>
      <c r="BL18" s="273"/>
      <c r="BM18" s="273"/>
      <c r="BN18" s="273"/>
      <c r="BO18" s="273"/>
      <c r="BP18" s="273"/>
      <c r="BQ18" s="273"/>
      <c r="BR18" s="273"/>
      <c r="BS18" s="273"/>
      <c r="BT18" s="273"/>
      <c r="BU18" s="273"/>
      <c r="BV18" s="273"/>
      <c r="BW18" s="273"/>
      <c r="BX18" s="98"/>
      <c r="BY18" s="61"/>
      <c r="BZ18" s="61"/>
    </row>
    <row r="19" spans="2:78" ht="22.5" customHeight="1" x14ac:dyDescent="0.25">
      <c r="B19" s="50" t="str">
        <f>IF(C19&lt;&gt;"",C19,IF(AND(C18&lt;&gt;"",C19=""),C18+1,""))</f>
        <v/>
      </c>
      <c r="C19" s="137" t="str">
        <f>IF(AD19&lt;&gt;"",AD19,"")</f>
        <v/>
      </c>
      <c r="D19" s="70" t="e">
        <f t="shared" ref="D19:D82" si="0">IF(AR19="",VLOOKUP($E$18,$F$10:$H$12,2,FALSE),100)</f>
        <v>#N/A</v>
      </c>
      <c r="E19" s="70" t="e">
        <f>IF(AS19="",VLOOKUP($E$18,$F$10:$H$12,2,FALSE),AS19)</f>
        <v>#N/A</v>
      </c>
      <c r="F19" s="70" t="e">
        <f>IF(BG18="",VLOOKUP($E$18,$F$10:$H$12,2,FALSE),BG18)</f>
        <v>#N/A</v>
      </c>
      <c r="G19" s="53"/>
      <c r="H19" s="129">
        <f>H18+1</f>
        <v>2</v>
      </c>
      <c r="I19" s="53" t="e">
        <f t="shared" ref="I19:I27" si="1">VLOOKUP($H19,$C$18:$F$299,COLUMN(B$1),FALSE)</f>
        <v>#N/A</v>
      </c>
      <c r="J19" s="53" t="e">
        <f t="shared" ref="J19:J27" si="2">VLOOKUP($H19,$C$18:$F$299,COLUMN(C$1),FALSE)</f>
        <v>#N/A</v>
      </c>
      <c r="K19" s="53" t="e">
        <f>VLOOKUP($H18+1,$B$18:$F$299,COLUMN(E$1),FALSE)</f>
        <v>#N/A</v>
      </c>
      <c r="AD19" s="123" t="str">
        <f>IF(AE19&lt;&gt;"",AD18+1,"")</f>
        <v/>
      </c>
      <c r="AE19" s="277" t="str">
        <f>IF(OR(AH19="",AL19=""),"",IF(AL19-AH19&lt;0,"Check dates",AL19-AH19))</f>
        <v/>
      </c>
      <c r="AF19" s="277"/>
      <c r="AG19" s="277"/>
      <c r="AH19" s="278"/>
      <c r="AI19" s="279"/>
      <c r="AJ19" s="279"/>
      <c r="AK19" s="279"/>
      <c r="AL19" s="278"/>
      <c r="AM19" s="279"/>
      <c r="AN19" s="279"/>
      <c r="AO19" s="279"/>
      <c r="AP19" s="133"/>
      <c r="AQ19" s="99" t="str">
        <f>IF(AP19&lt;&gt;"","of","")</f>
        <v/>
      </c>
      <c r="AR19" s="134"/>
      <c r="AS19" s="117" t="str">
        <f>IF(OR(AR19="",AP19=""),"",(AP19/AR19)*100)</f>
        <v/>
      </c>
      <c r="AT19" s="273"/>
      <c r="AU19" s="273"/>
      <c r="AV19" s="273"/>
      <c r="AW19" s="273"/>
      <c r="AX19" s="273"/>
      <c r="AY19" s="273"/>
      <c r="AZ19" s="273"/>
      <c r="BA19" s="273"/>
      <c r="BB19" s="273"/>
      <c r="BC19" s="273"/>
      <c r="BD19" s="273"/>
      <c r="BE19" s="273"/>
      <c r="BF19" s="135"/>
      <c r="BG19" s="117" t="str">
        <f>IF(OR(AR19="",BF19=""),"",(BF19/AR19)*100)</f>
        <v/>
      </c>
      <c r="BH19" s="273"/>
      <c r="BI19" s="273"/>
      <c r="BJ19" s="273"/>
      <c r="BK19" s="273"/>
      <c r="BL19" s="273"/>
      <c r="BM19" s="273"/>
      <c r="BN19" s="273"/>
      <c r="BO19" s="273"/>
      <c r="BP19" s="273"/>
      <c r="BQ19" s="273"/>
      <c r="BR19" s="273"/>
      <c r="BS19" s="273"/>
      <c r="BT19" s="273"/>
      <c r="BU19" s="273"/>
      <c r="BV19" s="273"/>
      <c r="BW19" s="273"/>
      <c r="BX19" s="61"/>
      <c r="BY19" s="61"/>
      <c r="BZ19" s="61"/>
    </row>
    <row r="20" spans="2:78" ht="22.5" customHeight="1" x14ac:dyDescent="0.25">
      <c r="B20" s="50" t="str">
        <f>IF(C20&lt;&gt;"",C20,IF(AND(C19&lt;&gt;"",C20=""),C19+1,""))</f>
        <v/>
      </c>
      <c r="C20" s="137" t="str">
        <f t="shared" ref="C20:C83" si="3">IF(AD20&lt;&gt;"",AD20,"")</f>
        <v/>
      </c>
      <c r="D20" s="70" t="e">
        <f t="shared" si="0"/>
        <v>#N/A</v>
      </c>
      <c r="E20" s="70" t="e">
        <f>IF(AS20="",VLOOKUP($E$18,$F$10:$H$12,2,FALSE),AS20)</f>
        <v>#N/A</v>
      </c>
      <c r="F20" s="137" t="e">
        <f>IF(BG19="",VLOOKUP($E$18,$F$10:$H$12,2,FALSE),BG19)</f>
        <v>#N/A</v>
      </c>
      <c r="G20" s="53"/>
      <c r="H20" s="129">
        <f t="shared" ref="H20:H27" si="4">H19+1</f>
        <v>3</v>
      </c>
      <c r="I20" s="53" t="e">
        <f t="shared" si="1"/>
        <v>#N/A</v>
      </c>
      <c r="J20" s="53" t="e">
        <f t="shared" si="2"/>
        <v>#N/A</v>
      </c>
      <c r="K20" s="53" t="e">
        <f t="shared" ref="K20:K27" si="5">VLOOKUP($H19+1,$B$18:$F$299,COLUMN(E$1),FALSE)</f>
        <v>#N/A</v>
      </c>
      <c r="AD20" s="123" t="str">
        <f t="shared" ref="AD20:AD83" si="6">IF(AE20&lt;&gt;"",AD19+1,"")</f>
        <v/>
      </c>
      <c r="AE20" s="277" t="str">
        <f t="shared" ref="AE20:AE83" si="7">IF(OR(AH20="",AL20=""),"",IF(AL20-AH20&lt;0,"Check dates",AL20-AH20))</f>
        <v/>
      </c>
      <c r="AF20" s="277"/>
      <c r="AG20" s="277"/>
      <c r="AH20" s="278" t="str">
        <f t="shared" ref="AH20:AH83" si="8">IF(AL20="","",AL19)</f>
        <v/>
      </c>
      <c r="AI20" s="279"/>
      <c r="AJ20" s="279"/>
      <c r="AK20" s="279"/>
      <c r="AL20" s="278"/>
      <c r="AM20" s="279"/>
      <c r="AN20" s="279"/>
      <c r="AO20" s="279"/>
      <c r="AP20" s="133"/>
      <c r="AQ20" s="99" t="str">
        <f t="shared" ref="AQ20:AQ83" si="9">IF(AP20&lt;&gt;"","of","")</f>
        <v/>
      </c>
      <c r="AR20" s="134"/>
      <c r="AS20" s="117" t="str">
        <f t="shared" ref="AS20:AS83" si="10">IF(OR(AR20="",AP20=""),"",(AP20/AR20)*100)</f>
        <v/>
      </c>
      <c r="AT20" s="273"/>
      <c r="AU20" s="273"/>
      <c r="AV20" s="273"/>
      <c r="AW20" s="273"/>
      <c r="AX20" s="273"/>
      <c r="AY20" s="273"/>
      <c r="AZ20" s="273"/>
      <c r="BA20" s="273"/>
      <c r="BB20" s="273"/>
      <c r="BC20" s="273"/>
      <c r="BD20" s="273"/>
      <c r="BE20" s="273"/>
      <c r="BF20" s="135"/>
      <c r="BG20" s="117" t="str">
        <f t="shared" ref="BG20:BG83" si="11">IF(OR(AR20="",BF20=""),"",(BF20/AR20)*100)</f>
        <v/>
      </c>
      <c r="BH20" s="273"/>
      <c r="BI20" s="273"/>
      <c r="BJ20" s="273"/>
      <c r="BK20" s="273"/>
      <c r="BL20" s="273"/>
      <c r="BM20" s="273"/>
      <c r="BN20" s="273"/>
      <c r="BO20" s="273"/>
      <c r="BP20" s="273"/>
      <c r="BQ20" s="273"/>
      <c r="BR20" s="273"/>
      <c r="BS20" s="273"/>
      <c r="BT20" s="273"/>
      <c r="BU20" s="273"/>
      <c r="BV20" s="273"/>
      <c r="BW20" s="273"/>
      <c r="BX20" s="61"/>
      <c r="BY20" s="61"/>
      <c r="BZ20" s="61"/>
    </row>
    <row r="21" spans="2:78" ht="22.5" customHeight="1" x14ac:dyDescent="0.25">
      <c r="B21" s="50" t="str">
        <f>IF(C21&lt;&gt;"",C21,IF(AND(C20&lt;&gt;"",C21=""),C20+1,""))</f>
        <v/>
      </c>
      <c r="C21" s="137" t="str">
        <f t="shared" si="3"/>
        <v/>
      </c>
      <c r="D21" s="70" t="e">
        <f t="shared" si="0"/>
        <v>#N/A</v>
      </c>
      <c r="E21" s="70" t="e">
        <f>IF(AS21="",VLOOKUP($E$18,$F$10:$H$12,2,FALSE),AS21)</f>
        <v>#N/A</v>
      </c>
      <c r="F21" s="137" t="e">
        <f t="shared" ref="F21:F84" si="12">IF(BG20="",VLOOKUP($E$18,$F$10:$H$12,2,FALSE),BG20)</f>
        <v>#N/A</v>
      </c>
      <c r="G21" s="53"/>
      <c r="H21" s="129">
        <f t="shared" si="4"/>
        <v>4</v>
      </c>
      <c r="I21" s="53" t="e">
        <f t="shared" si="1"/>
        <v>#N/A</v>
      </c>
      <c r="J21" s="53" t="e">
        <f t="shared" si="2"/>
        <v>#N/A</v>
      </c>
      <c r="K21" s="53" t="e">
        <f t="shared" si="5"/>
        <v>#N/A</v>
      </c>
      <c r="AD21" s="123" t="str">
        <f t="shared" si="6"/>
        <v/>
      </c>
      <c r="AE21" s="277" t="str">
        <f t="shared" si="7"/>
        <v/>
      </c>
      <c r="AF21" s="277"/>
      <c r="AG21" s="277"/>
      <c r="AH21" s="278" t="str">
        <f t="shared" si="8"/>
        <v/>
      </c>
      <c r="AI21" s="279"/>
      <c r="AJ21" s="279"/>
      <c r="AK21" s="279"/>
      <c r="AL21" s="278"/>
      <c r="AM21" s="279"/>
      <c r="AN21" s="279"/>
      <c r="AO21" s="279"/>
      <c r="AP21" s="133"/>
      <c r="AQ21" s="99" t="str">
        <f t="shared" si="9"/>
        <v/>
      </c>
      <c r="AR21" s="134"/>
      <c r="AS21" s="117" t="str">
        <f t="shared" si="10"/>
        <v/>
      </c>
      <c r="AT21" s="273"/>
      <c r="AU21" s="273"/>
      <c r="AV21" s="273"/>
      <c r="AW21" s="273"/>
      <c r="AX21" s="273"/>
      <c r="AY21" s="273"/>
      <c r="AZ21" s="273"/>
      <c r="BA21" s="273"/>
      <c r="BB21" s="273"/>
      <c r="BC21" s="273"/>
      <c r="BD21" s="273"/>
      <c r="BE21" s="273"/>
      <c r="BF21" s="135"/>
      <c r="BG21" s="117" t="str">
        <f t="shared" si="11"/>
        <v/>
      </c>
      <c r="BH21" s="273"/>
      <c r="BI21" s="273"/>
      <c r="BJ21" s="273"/>
      <c r="BK21" s="273"/>
      <c r="BL21" s="273"/>
      <c r="BM21" s="273"/>
      <c r="BN21" s="273"/>
      <c r="BO21" s="273"/>
      <c r="BP21" s="273"/>
      <c r="BQ21" s="273"/>
      <c r="BR21" s="273"/>
      <c r="BS21" s="273"/>
      <c r="BT21" s="273"/>
      <c r="BU21" s="273"/>
      <c r="BV21" s="273"/>
      <c r="BW21" s="273"/>
      <c r="BX21" s="61"/>
      <c r="BY21" s="61"/>
      <c r="BZ21" s="61"/>
    </row>
    <row r="22" spans="2:78" ht="22.5" customHeight="1" x14ac:dyDescent="0.25">
      <c r="B22" s="50" t="str">
        <f t="shared" ref="B22:B85" si="13">IF(C22&lt;&gt;"",C22,IF(AND(C21&lt;&gt;"",C22=""),C21+1,""))</f>
        <v/>
      </c>
      <c r="C22" s="137" t="str">
        <f t="shared" si="3"/>
        <v/>
      </c>
      <c r="D22" s="70" t="e">
        <f t="shared" si="0"/>
        <v>#N/A</v>
      </c>
      <c r="E22" s="70" t="e">
        <f t="shared" ref="E22:E85" si="14">IF(AS22="",VLOOKUP($E$18,$F$10:$H$12,2,FALSE),AS22)</f>
        <v>#N/A</v>
      </c>
      <c r="F22" s="137" t="e">
        <f t="shared" si="12"/>
        <v>#N/A</v>
      </c>
      <c r="G22" s="53"/>
      <c r="H22" s="129">
        <f t="shared" si="4"/>
        <v>5</v>
      </c>
      <c r="I22" s="53" t="e">
        <f t="shared" si="1"/>
        <v>#N/A</v>
      </c>
      <c r="J22" s="53" t="e">
        <f t="shared" si="2"/>
        <v>#N/A</v>
      </c>
      <c r="K22" s="53" t="e">
        <f t="shared" si="5"/>
        <v>#N/A</v>
      </c>
      <c r="AD22" s="123" t="str">
        <f t="shared" si="6"/>
        <v/>
      </c>
      <c r="AE22" s="277" t="str">
        <f t="shared" si="7"/>
        <v/>
      </c>
      <c r="AF22" s="277"/>
      <c r="AG22" s="277"/>
      <c r="AH22" s="278" t="str">
        <f t="shared" si="8"/>
        <v/>
      </c>
      <c r="AI22" s="279"/>
      <c r="AJ22" s="279"/>
      <c r="AK22" s="279"/>
      <c r="AL22" s="278"/>
      <c r="AM22" s="279"/>
      <c r="AN22" s="279"/>
      <c r="AO22" s="279"/>
      <c r="AP22" s="133"/>
      <c r="AQ22" s="99" t="str">
        <f t="shared" si="9"/>
        <v/>
      </c>
      <c r="AR22" s="134"/>
      <c r="AS22" s="117" t="str">
        <f t="shared" si="10"/>
        <v/>
      </c>
      <c r="AT22" s="273"/>
      <c r="AU22" s="273"/>
      <c r="AV22" s="273"/>
      <c r="AW22" s="273"/>
      <c r="AX22" s="273"/>
      <c r="AY22" s="273"/>
      <c r="AZ22" s="273"/>
      <c r="BA22" s="273"/>
      <c r="BB22" s="273"/>
      <c r="BC22" s="273"/>
      <c r="BD22" s="273"/>
      <c r="BE22" s="273"/>
      <c r="BF22" s="135"/>
      <c r="BG22" s="117" t="str">
        <f t="shared" si="11"/>
        <v/>
      </c>
      <c r="BH22" s="273"/>
      <c r="BI22" s="273"/>
      <c r="BJ22" s="273"/>
      <c r="BK22" s="273"/>
      <c r="BL22" s="273"/>
      <c r="BM22" s="273"/>
      <c r="BN22" s="273"/>
      <c r="BO22" s="273"/>
      <c r="BP22" s="273"/>
      <c r="BQ22" s="273"/>
      <c r="BR22" s="273"/>
      <c r="BS22" s="273"/>
      <c r="BT22" s="273"/>
      <c r="BU22" s="273"/>
      <c r="BV22" s="273"/>
      <c r="BW22" s="273"/>
      <c r="BX22" s="61"/>
      <c r="BY22" s="61"/>
      <c r="BZ22" s="61"/>
    </row>
    <row r="23" spans="2:78" ht="22.5" customHeight="1" x14ac:dyDescent="0.25">
      <c r="B23" s="50" t="str">
        <f t="shared" si="13"/>
        <v/>
      </c>
      <c r="C23" s="137" t="str">
        <f t="shared" si="3"/>
        <v/>
      </c>
      <c r="D23" s="70" t="e">
        <f t="shared" si="0"/>
        <v>#N/A</v>
      </c>
      <c r="E23" s="70" t="e">
        <f t="shared" si="14"/>
        <v>#N/A</v>
      </c>
      <c r="F23" s="137" t="e">
        <f t="shared" si="12"/>
        <v>#N/A</v>
      </c>
      <c r="G23" s="53"/>
      <c r="H23" s="129">
        <f t="shared" si="4"/>
        <v>6</v>
      </c>
      <c r="I23" s="53" t="e">
        <f t="shared" si="1"/>
        <v>#N/A</v>
      </c>
      <c r="J23" s="53" t="e">
        <f t="shared" si="2"/>
        <v>#N/A</v>
      </c>
      <c r="K23" s="53" t="e">
        <f t="shared" si="5"/>
        <v>#N/A</v>
      </c>
      <c r="AD23" s="123" t="str">
        <f t="shared" si="6"/>
        <v/>
      </c>
      <c r="AE23" s="277" t="str">
        <f t="shared" si="7"/>
        <v/>
      </c>
      <c r="AF23" s="277"/>
      <c r="AG23" s="277"/>
      <c r="AH23" s="278" t="str">
        <f t="shared" si="8"/>
        <v/>
      </c>
      <c r="AI23" s="279"/>
      <c r="AJ23" s="279"/>
      <c r="AK23" s="279"/>
      <c r="AL23" s="278"/>
      <c r="AM23" s="279"/>
      <c r="AN23" s="279"/>
      <c r="AO23" s="279"/>
      <c r="AP23" s="133"/>
      <c r="AQ23" s="99" t="str">
        <f t="shared" si="9"/>
        <v/>
      </c>
      <c r="AR23" s="134"/>
      <c r="AS23" s="117" t="str">
        <f t="shared" si="10"/>
        <v/>
      </c>
      <c r="AT23" s="273"/>
      <c r="AU23" s="273"/>
      <c r="AV23" s="273"/>
      <c r="AW23" s="273"/>
      <c r="AX23" s="273"/>
      <c r="AY23" s="273"/>
      <c r="AZ23" s="273"/>
      <c r="BA23" s="273"/>
      <c r="BB23" s="273"/>
      <c r="BC23" s="273"/>
      <c r="BD23" s="273"/>
      <c r="BE23" s="273"/>
      <c r="BF23" s="135"/>
      <c r="BG23" s="117" t="str">
        <f t="shared" si="11"/>
        <v/>
      </c>
      <c r="BH23" s="273"/>
      <c r="BI23" s="273"/>
      <c r="BJ23" s="273"/>
      <c r="BK23" s="273"/>
      <c r="BL23" s="273"/>
      <c r="BM23" s="273"/>
      <c r="BN23" s="273"/>
      <c r="BO23" s="273"/>
      <c r="BP23" s="273"/>
      <c r="BQ23" s="273"/>
      <c r="BR23" s="273"/>
      <c r="BS23" s="273"/>
      <c r="BT23" s="273"/>
      <c r="BU23" s="273"/>
      <c r="BV23" s="273"/>
      <c r="BW23" s="273"/>
      <c r="BX23" s="61"/>
      <c r="BY23" s="61"/>
      <c r="BZ23" s="61"/>
    </row>
    <row r="24" spans="2:78" ht="22.5" customHeight="1" x14ac:dyDescent="0.25">
      <c r="B24" s="50" t="str">
        <f t="shared" si="13"/>
        <v/>
      </c>
      <c r="C24" s="137" t="str">
        <f t="shared" si="3"/>
        <v/>
      </c>
      <c r="D24" s="70" t="e">
        <f t="shared" si="0"/>
        <v>#N/A</v>
      </c>
      <c r="E24" s="70" t="e">
        <f t="shared" si="14"/>
        <v>#N/A</v>
      </c>
      <c r="F24" s="137" t="e">
        <f t="shared" si="12"/>
        <v>#N/A</v>
      </c>
      <c r="G24" s="53"/>
      <c r="H24" s="129">
        <f t="shared" si="4"/>
        <v>7</v>
      </c>
      <c r="I24" s="53" t="e">
        <f t="shared" si="1"/>
        <v>#N/A</v>
      </c>
      <c r="J24" s="53" t="e">
        <f t="shared" si="2"/>
        <v>#N/A</v>
      </c>
      <c r="K24" s="53" t="e">
        <f t="shared" si="5"/>
        <v>#N/A</v>
      </c>
      <c r="AD24" s="123" t="str">
        <f t="shared" si="6"/>
        <v/>
      </c>
      <c r="AE24" s="277" t="str">
        <f t="shared" si="7"/>
        <v/>
      </c>
      <c r="AF24" s="277"/>
      <c r="AG24" s="277"/>
      <c r="AH24" s="278" t="str">
        <f t="shared" si="8"/>
        <v/>
      </c>
      <c r="AI24" s="279"/>
      <c r="AJ24" s="279"/>
      <c r="AK24" s="279"/>
      <c r="AL24" s="278"/>
      <c r="AM24" s="279"/>
      <c r="AN24" s="279"/>
      <c r="AO24" s="279"/>
      <c r="AP24" s="133"/>
      <c r="AQ24" s="99" t="str">
        <f t="shared" si="9"/>
        <v/>
      </c>
      <c r="AR24" s="134"/>
      <c r="AS24" s="117" t="str">
        <f t="shared" si="10"/>
        <v/>
      </c>
      <c r="AT24" s="273"/>
      <c r="AU24" s="273"/>
      <c r="AV24" s="273"/>
      <c r="AW24" s="273"/>
      <c r="AX24" s="273"/>
      <c r="AY24" s="273"/>
      <c r="AZ24" s="273"/>
      <c r="BA24" s="273"/>
      <c r="BB24" s="273"/>
      <c r="BC24" s="273"/>
      <c r="BD24" s="273"/>
      <c r="BE24" s="273"/>
      <c r="BF24" s="135"/>
      <c r="BG24" s="117" t="str">
        <f t="shared" si="11"/>
        <v/>
      </c>
      <c r="BH24" s="273"/>
      <c r="BI24" s="273"/>
      <c r="BJ24" s="273"/>
      <c r="BK24" s="273"/>
      <c r="BL24" s="273"/>
      <c r="BM24" s="273"/>
      <c r="BN24" s="273"/>
      <c r="BO24" s="273"/>
      <c r="BP24" s="273"/>
      <c r="BQ24" s="273"/>
      <c r="BR24" s="273"/>
      <c r="BS24" s="273"/>
      <c r="BT24" s="273"/>
      <c r="BU24" s="273"/>
      <c r="BV24" s="273"/>
      <c r="BW24" s="273"/>
      <c r="BX24" s="61"/>
      <c r="BY24" s="61"/>
      <c r="BZ24" s="61"/>
    </row>
    <row r="25" spans="2:78" ht="22.5" customHeight="1" x14ac:dyDescent="0.25">
      <c r="B25" s="50" t="str">
        <f t="shared" si="13"/>
        <v/>
      </c>
      <c r="C25" s="137" t="str">
        <f t="shared" si="3"/>
        <v/>
      </c>
      <c r="D25" s="70" t="e">
        <f t="shared" si="0"/>
        <v>#N/A</v>
      </c>
      <c r="E25" s="70" t="e">
        <f t="shared" si="14"/>
        <v>#N/A</v>
      </c>
      <c r="F25" s="137" t="e">
        <f t="shared" si="12"/>
        <v>#N/A</v>
      </c>
      <c r="G25" s="53"/>
      <c r="H25" s="129">
        <f t="shared" si="4"/>
        <v>8</v>
      </c>
      <c r="I25" s="53" t="e">
        <f t="shared" si="1"/>
        <v>#N/A</v>
      </c>
      <c r="J25" s="53" t="e">
        <f t="shared" si="2"/>
        <v>#N/A</v>
      </c>
      <c r="K25" s="53" t="e">
        <f t="shared" si="5"/>
        <v>#N/A</v>
      </c>
      <c r="AD25" s="123" t="str">
        <f t="shared" si="6"/>
        <v/>
      </c>
      <c r="AE25" s="277" t="str">
        <f t="shared" si="7"/>
        <v/>
      </c>
      <c r="AF25" s="277"/>
      <c r="AG25" s="277"/>
      <c r="AH25" s="278" t="str">
        <f t="shared" si="8"/>
        <v/>
      </c>
      <c r="AI25" s="279"/>
      <c r="AJ25" s="279"/>
      <c r="AK25" s="279"/>
      <c r="AL25" s="278"/>
      <c r="AM25" s="279"/>
      <c r="AN25" s="279"/>
      <c r="AO25" s="279"/>
      <c r="AP25" s="133"/>
      <c r="AQ25" s="99" t="str">
        <f t="shared" si="9"/>
        <v/>
      </c>
      <c r="AR25" s="134"/>
      <c r="AS25" s="117" t="str">
        <f t="shared" si="10"/>
        <v/>
      </c>
      <c r="AT25" s="273"/>
      <c r="AU25" s="273"/>
      <c r="AV25" s="273"/>
      <c r="AW25" s="273"/>
      <c r="AX25" s="273"/>
      <c r="AY25" s="273"/>
      <c r="AZ25" s="273"/>
      <c r="BA25" s="273"/>
      <c r="BB25" s="273"/>
      <c r="BC25" s="273"/>
      <c r="BD25" s="273"/>
      <c r="BE25" s="273"/>
      <c r="BF25" s="135"/>
      <c r="BG25" s="117" t="str">
        <f t="shared" si="11"/>
        <v/>
      </c>
      <c r="BH25" s="273"/>
      <c r="BI25" s="273"/>
      <c r="BJ25" s="273"/>
      <c r="BK25" s="273"/>
      <c r="BL25" s="273"/>
      <c r="BM25" s="273"/>
      <c r="BN25" s="273"/>
      <c r="BO25" s="273"/>
      <c r="BP25" s="273"/>
      <c r="BQ25" s="273"/>
      <c r="BR25" s="273"/>
      <c r="BS25" s="273"/>
      <c r="BT25" s="273"/>
      <c r="BU25" s="273"/>
      <c r="BV25" s="273"/>
      <c r="BW25" s="273"/>
      <c r="BX25" s="61"/>
      <c r="BY25" s="61"/>
      <c r="BZ25" s="61"/>
    </row>
    <row r="26" spans="2:78" ht="22.5" customHeight="1" x14ac:dyDescent="0.25">
      <c r="B26" s="50" t="str">
        <f t="shared" si="13"/>
        <v/>
      </c>
      <c r="C26" s="137" t="str">
        <f t="shared" si="3"/>
        <v/>
      </c>
      <c r="D26" s="70" t="e">
        <f t="shared" si="0"/>
        <v>#N/A</v>
      </c>
      <c r="E26" s="70" t="e">
        <f t="shared" si="14"/>
        <v>#N/A</v>
      </c>
      <c r="F26" s="137" t="e">
        <f t="shared" si="12"/>
        <v>#N/A</v>
      </c>
      <c r="G26" s="53"/>
      <c r="H26" s="129">
        <f t="shared" si="4"/>
        <v>9</v>
      </c>
      <c r="I26" s="53" t="e">
        <f t="shared" si="1"/>
        <v>#N/A</v>
      </c>
      <c r="J26" s="53" t="e">
        <f t="shared" si="2"/>
        <v>#N/A</v>
      </c>
      <c r="K26" s="53" t="e">
        <f t="shared" si="5"/>
        <v>#N/A</v>
      </c>
      <c r="AD26" s="123" t="str">
        <f t="shared" si="6"/>
        <v/>
      </c>
      <c r="AE26" s="277" t="str">
        <f t="shared" si="7"/>
        <v/>
      </c>
      <c r="AF26" s="277"/>
      <c r="AG26" s="277"/>
      <c r="AH26" s="278" t="str">
        <f t="shared" si="8"/>
        <v/>
      </c>
      <c r="AI26" s="279"/>
      <c r="AJ26" s="279"/>
      <c r="AK26" s="279"/>
      <c r="AL26" s="278"/>
      <c r="AM26" s="279"/>
      <c r="AN26" s="279"/>
      <c r="AO26" s="279"/>
      <c r="AP26" s="133"/>
      <c r="AQ26" s="99" t="str">
        <f t="shared" si="9"/>
        <v/>
      </c>
      <c r="AR26" s="134"/>
      <c r="AS26" s="117" t="str">
        <f t="shared" si="10"/>
        <v/>
      </c>
      <c r="AT26" s="273"/>
      <c r="AU26" s="273"/>
      <c r="AV26" s="273"/>
      <c r="AW26" s="273"/>
      <c r="AX26" s="273"/>
      <c r="AY26" s="273"/>
      <c r="AZ26" s="273"/>
      <c r="BA26" s="273"/>
      <c r="BB26" s="273"/>
      <c r="BC26" s="273"/>
      <c r="BD26" s="273"/>
      <c r="BE26" s="273"/>
      <c r="BF26" s="135"/>
      <c r="BG26" s="117" t="str">
        <f t="shared" si="11"/>
        <v/>
      </c>
      <c r="BH26" s="273"/>
      <c r="BI26" s="273"/>
      <c r="BJ26" s="273"/>
      <c r="BK26" s="273"/>
      <c r="BL26" s="273"/>
      <c r="BM26" s="273"/>
      <c r="BN26" s="273"/>
      <c r="BO26" s="273"/>
      <c r="BP26" s="273"/>
      <c r="BQ26" s="273"/>
      <c r="BR26" s="273"/>
      <c r="BS26" s="273"/>
      <c r="BT26" s="273"/>
      <c r="BU26" s="273"/>
      <c r="BV26" s="273"/>
      <c r="BW26" s="273"/>
      <c r="BX26" s="61"/>
      <c r="BY26" s="61"/>
      <c r="BZ26" s="61"/>
    </row>
    <row r="27" spans="2:78" ht="22.5" customHeight="1" x14ac:dyDescent="0.25">
      <c r="B27" s="50" t="str">
        <f t="shared" si="13"/>
        <v/>
      </c>
      <c r="C27" s="137" t="str">
        <f t="shared" si="3"/>
        <v/>
      </c>
      <c r="D27" s="70" t="e">
        <f t="shared" si="0"/>
        <v>#N/A</v>
      </c>
      <c r="E27" s="70" t="e">
        <f t="shared" si="14"/>
        <v>#N/A</v>
      </c>
      <c r="F27" s="137" t="e">
        <f t="shared" si="12"/>
        <v>#N/A</v>
      </c>
      <c r="G27" s="53"/>
      <c r="H27" s="129">
        <f t="shared" si="4"/>
        <v>10</v>
      </c>
      <c r="I27" s="53" t="e">
        <f t="shared" si="1"/>
        <v>#N/A</v>
      </c>
      <c r="J27" s="53" t="e">
        <f t="shared" si="2"/>
        <v>#N/A</v>
      </c>
      <c r="K27" s="53" t="e">
        <f t="shared" si="5"/>
        <v>#N/A</v>
      </c>
      <c r="AD27" s="123" t="str">
        <f t="shared" si="6"/>
        <v/>
      </c>
      <c r="AE27" s="277" t="str">
        <f t="shared" si="7"/>
        <v/>
      </c>
      <c r="AF27" s="277"/>
      <c r="AG27" s="277"/>
      <c r="AH27" s="278" t="str">
        <f t="shared" si="8"/>
        <v/>
      </c>
      <c r="AI27" s="279"/>
      <c r="AJ27" s="279"/>
      <c r="AK27" s="279"/>
      <c r="AL27" s="278"/>
      <c r="AM27" s="279"/>
      <c r="AN27" s="279"/>
      <c r="AO27" s="279"/>
      <c r="AP27" s="133"/>
      <c r="AQ27" s="99" t="str">
        <f t="shared" si="9"/>
        <v/>
      </c>
      <c r="AR27" s="134"/>
      <c r="AS27" s="117" t="str">
        <f t="shared" si="10"/>
        <v/>
      </c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3"/>
      <c r="BF27" s="135"/>
      <c r="BG27" s="117" t="str">
        <f t="shared" si="11"/>
        <v/>
      </c>
      <c r="BH27" s="273"/>
      <c r="BI27" s="273"/>
      <c r="BJ27" s="273"/>
      <c r="BK27" s="273"/>
      <c r="BL27" s="273"/>
      <c r="BM27" s="273"/>
      <c r="BN27" s="273"/>
      <c r="BO27" s="273"/>
      <c r="BP27" s="273"/>
      <c r="BQ27" s="273"/>
      <c r="BR27" s="273"/>
      <c r="BS27" s="273"/>
      <c r="BT27" s="273"/>
      <c r="BU27" s="273"/>
      <c r="BV27" s="273"/>
      <c r="BW27" s="273"/>
      <c r="BX27" s="61"/>
      <c r="BY27" s="61"/>
      <c r="BZ27" s="61"/>
    </row>
    <row r="28" spans="2:78" ht="22.5" customHeight="1" x14ac:dyDescent="0.25">
      <c r="B28" s="50" t="str">
        <f t="shared" si="13"/>
        <v/>
      </c>
      <c r="C28" s="137" t="str">
        <f t="shared" si="3"/>
        <v/>
      </c>
      <c r="D28" s="70" t="e">
        <f t="shared" si="0"/>
        <v>#N/A</v>
      </c>
      <c r="E28" s="70" t="e">
        <f t="shared" si="14"/>
        <v>#N/A</v>
      </c>
      <c r="F28" s="137" t="e">
        <f t="shared" si="12"/>
        <v>#N/A</v>
      </c>
      <c r="G28" s="53"/>
      <c r="H28" s="53"/>
      <c r="AD28" s="123" t="str">
        <f t="shared" si="6"/>
        <v/>
      </c>
      <c r="AE28" s="277" t="str">
        <f t="shared" si="7"/>
        <v/>
      </c>
      <c r="AF28" s="277"/>
      <c r="AG28" s="277"/>
      <c r="AH28" s="278" t="str">
        <f t="shared" si="8"/>
        <v/>
      </c>
      <c r="AI28" s="279"/>
      <c r="AJ28" s="279"/>
      <c r="AK28" s="279"/>
      <c r="AL28" s="278"/>
      <c r="AM28" s="279"/>
      <c r="AN28" s="279"/>
      <c r="AO28" s="279"/>
      <c r="AP28" s="133"/>
      <c r="AQ28" s="99" t="str">
        <f t="shared" si="9"/>
        <v/>
      </c>
      <c r="AR28" s="134"/>
      <c r="AS28" s="117" t="str">
        <f t="shared" si="10"/>
        <v/>
      </c>
      <c r="AT28" s="273"/>
      <c r="AU28" s="273"/>
      <c r="AV28" s="273"/>
      <c r="AW28" s="273"/>
      <c r="AX28" s="273"/>
      <c r="AY28" s="273"/>
      <c r="AZ28" s="273"/>
      <c r="BA28" s="273"/>
      <c r="BB28" s="273"/>
      <c r="BC28" s="273"/>
      <c r="BD28" s="273"/>
      <c r="BE28" s="273"/>
      <c r="BF28" s="135"/>
      <c r="BG28" s="117" t="str">
        <f t="shared" si="11"/>
        <v/>
      </c>
      <c r="BH28" s="273"/>
      <c r="BI28" s="273"/>
      <c r="BJ28" s="273"/>
      <c r="BK28" s="273"/>
      <c r="BL28" s="273"/>
      <c r="BM28" s="273"/>
      <c r="BN28" s="273"/>
      <c r="BO28" s="273"/>
      <c r="BP28" s="273"/>
      <c r="BQ28" s="273"/>
      <c r="BR28" s="273"/>
      <c r="BS28" s="273"/>
      <c r="BT28" s="273"/>
      <c r="BU28" s="273"/>
      <c r="BV28" s="273"/>
      <c r="BW28" s="273"/>
      <c r="BX28" s="61"/>
      <c r="BY28" s="61"/>
      <c r="BZ28" s="61"/>
    </row>
    <row r="29" spans="2:78" ht="22.5" customHeight="1" x14ac:dyDescent="0.25">
      <c r="B29" s="50" t="str">
        <f t="shared" si="13"/>
        <v/>
      </c>
      <c r="C29" s="137" t="str">
        <f t="shared" si="3"/>
        <v/>
      </c>
      <c r="D29" s="70" t="e">
        <f t="shared" si="0"/>
        <v>#N/A</v>
      </c>
      <c r="E29" s="70" t="e">
        <f t="shared" si="14"/>
        <v>#N/A</v>
      </c>
      <c r="F29" s="137" t="e">
        <f t="shared" si="12"/>
        <v>#N/A</v>
      </c>
      <c r="G29" s="53"/>
      <c r="H29" s="53"/>
      <c r="AD29" s="123" t="str">
        <f t="shared" si="6"/>
        <v/>
      </c>
      <c r="AE29" s="277" t="str">
        <f t="shared" si="7"/>
        <v/>
      </c>
      <c r="AF29" s="277"/>
      <c r="AG29" s="277"/>
      <c r="AH29" s="278" t="str">
        <f t="shared" si="8"/>
        <v/>
      </c>
      <c r="AI29" s="279"/>
      <c r="AJ29" s="279"/>
      <c r="AK29" s="279"/>
      <c r="AL29" s="278"/>
      <c r="AM29" s="279"/>
      <c r="AN29" s="279"/>
      <c r="AO29" s="279"/>
      <c r="AP29" s="133"/>
      <c r="AQ29" s="99" t="str">
        <f t="shared" si="9"/>
        <v/>
      </c>
      <c r="AR29" s="134"/>
      <c r="AS29" s="117" t="str">
        <f t="shared" si="10"/>
        <v/>
      </c>
      <c r="AT29" s="273"/>
      <c r="AU29" s="273"/>
      <c r="AV29" s="273"/>
      <c r="AW29" s="273"/>
      <c r="AX29" s="273"/>
      <c r="AY29" s="273"/>
      <c r="AZ29" s="273"/>
      <c r="BA29" s="273"/>
      <c r="BB29" s="273"/>
      <c r="BC29" s="273"/>
      <c r="BD29" s="273"/>
      <c r="BE29" s="273"/>
      <c r="BF29" s="135"/>
      <c r="BG29" s="117" t="str">
        <f t="shared" si="11"/>
        <v/>
      </c>
      <c r="BH29" s="273"/>
      <c r="BI29" s="273"/>
      <c r="BJ29" s="273"/>
      <c r="BK29" s="273"/>
      <c r="BL29" s="273"/>
      <c r="BM29" s="273"/>
      <c r="BN29" s="273"/>
      <c r="BO29" s="273"/>
      <c r="BP29" s="273"/>
      <c r="BQ29" s="273"/>
      <c r="BR29" s="273"/>
      <c r="BS29" s="273"/>
      <c r="BT29" s="273"/>
      <c r="BU29" s="273"/>
      <c r="BV29" s="273"/>
      <c r="BW29" s="273"/>
      <c r="BX29" s="61"/>
      <c r="BY29" s="61"/>
      <c r="BZ29" s="61"/>
    </row>
    <row r="30" spans="2:78" ht="22.5" customHeight="1" x14ac:dyDescent="0.25">
      <c r="B30" s="50" t="str">
        <f t="shared" si="13"/>
        <v/>
      </c>
      <c r="C30" s="137" t="str">
        <f t="shared" si="3"/>
        <v/>
      </c>
      <c r="D30" s="70" t="e">
        <f t="shared" si="0"/>
        <v>#N/A</v>
      </c>
      <c r="E30" s="70" t="e">
        <f t="shared" si="14"/>
        <v>#N/A</v>
      </c>
      <c r="F30" s="137" t="e">
        <f t="shared" si="12"/>
        <v>#N/A</v>
      </c>
      <c r="G30" s="53"/>
      <c r="H30" s="53"/>
      <c r="AD30" s="123" t="str">
        <f t="shared" si="6"/>
        <v/>
      </c>
      <c r="AE30" s="277" t="str">
        <f t="shared" si="7"/>
        <v/>
      </c>
      <c r="AF30" s="277"/>
      <c r="AG30" s="277"/>
      <c r="AH30" s="278" t="str">
        <f t="shared" si="8"/>
        <v/>
      </c>
      <c r="AI30" s="279"/>
      <c r="AJ30" s="279"/>
      <c r="AK30" s="279"/>
      <c r="AL30" s="278"/>
      <c r="AM30" s="279"/>
      <c r="AN30" s="279"/>
      <c r="AO30" s="279"/>
      <c r="AP30" s="133"/>
      <c r="AQ30" s="99" t="str">
        <f t="shared" si="9"/>
        <v/>
      </c>
      <c r="AR30" s="134"/>
      <c r="AS30" s="117" t="str">
        <f t="shared" si="10"/>
        <v/>
      </c>
      <c r="AT30" s="273"/>
      <c r="AU30" s="273"/>
      <c r="AV30" s="273"/>
      <c r="AW30" s="273"/>
      <c r="AX30" s="273"/>
      <c r="AY30" s="273"/>
      <c r="AZ30" s="273"/>
      <c r="BA30" s="273"/>
      <c r="BB30" s="273"/>
      <c r="BC30" s="273"/>
      <c r="BD30" s="273"/>
      <c r="BE30" s="273"/>
      <c r="BF30" s="135"/>
      <c r="BG30" s="117" t="str">
        <f t="shared" si="11"/>
        <v/>
      </c>
      <c r="BH30" s="273"/>
      <c r="BI30" s="273"/>
      <c r="BJ30" s="273"/>
      <c r="BK30" s="273"/>
      <c r="BL30" s="273"/>
      <c r="BM30" s="273"/>
      <c r="BN30" s="273"/>
      <c r="BO30" s="273"/>
      <c r="BP30" s="273"/>
      <c r="BQ30" s="273"/>
      <c r="BR30" s="273"/>
      <c r="BS30" s="273"/>
      <c r="BT30" s="273"/>
      <c r="BU30" s="273"/>
      <c r="BV30" s="273"/>
      <c r="BW30" s="273"/>
      <c r="BX30" s="61"/>
      <c r="BY30" s="61"/>
      <c r="BZ30" s="61"/>
    </row>
    <row r="31" spans="2:78" ht="22.5" customHeight="1" x14ac:dyDescent="0.25">
      <c r="B31" s="50" t="str">
        <f t="shared" si="13"/>
        <v/>
      </c>
      <c r="C31" s="137" t="str">
        <f t="shared" si="3"/>
        <v/>
      </c>
      <c r="D31" s="70" t="e">
        <f t="shared" si="0"/>
        <v>#N/A</v>
      </c>
      <c r="E31" s="70" t="e">
        <f t="shared" si="14"/>
        <v>#N/A</v>
      </c>
      <c r="F31" s="137" t="e">
        <f t="shared" si="12"/>
        <v>#N/A</v>
      </c>
      <c r="G31" s="53"/>
      <c r="H31" s="53"/>
      <c r="AD31" s="123" t="str">
        <f t="shared" si="6"/>
        <v/>
      </c>
      <c r="AE31" s="277" t="str">
        <f t="shared" si="7"/>
        <v/>
      </c>
      <c r="AF31" s="277"/>
      <c r="AG31" s="277"/>
      <c r="AH31" s="278" t="str">
        <f t="shared" si="8"/>
        <v/>
      </c>
      <c r="AI31" s="279"/>
      <c r="AJ31" s="279"/>
      <c r="AK31" s="279"/>
      <c r="AL31" s="278"/>
      <c r="AM31" s="279"/>
      <c r="AN31" s="279"/>
      <c r="AO31" s="279"/>
      <c r="AP31" s="133"/>
      <c r="AQ31" s="99" t="str">
        <f t="shared" si="9"/>
        <v/>
      </c>
      <c r="AR31" s="134"/>
      <c r="AS31" s="117" t="str">
        <f t="shared" si="10"/>
        <v/>
      </c>
      <c r="AT31" s="273"/>
      <c r="AU31" s="273"/>
      <c r="AV31" s="273"/>
      <c r="AW31" s="273"/>
      <c r="AX31" s="273"/>
      <c r="AY31" s="273"/>
      <c r="AZ31" s="273"/>
      <c r="BA31" s="273"/>
      <c r="BB31" s="273"/>
      <c r="BC31" s="273"/>
      <c r="BD31" s="273"/>
      <c r="BE31" s="273"/>
      <c r="BF31" s="135"/>
      <c r="BG31" s="117" t="str">
        <f t="shared" si="11"/>
        <v/>
      </c>
      <c r="BH31" s="273"/>
      <c r="BI31" s="273"/>
      <c r="BJ31" s="273"/>
      <c r="BK31" s="273"/>
      <c r="BL31" s="273"/>
      <c r="BM31" s="273"/>
      <c r="BN31" s="273"/>
      <c r="BO31" s="273"/>
      <c r="BP31" s="273"/>
      <c r="BQ31" s="273"/>
      <c r="BR31" s="273"/>
      <c r="BS31" s="273"/>
      <c r="BT31" s="273"/>
      <c r="BU31" s="273"/>
      <c r="BV31" s="273"/>
      <c r="BW31" s="273"/>
      <c r="BX31" s="61"/>
      <c r="BY31" s="61"/>
      <c r="BZ31" s="61"/>
    </row>
    <row r="32" spans="2:78" ht="22.5" customHeight="1" x14ac:dyDescent="0.25">
      <c r="B32" s="50" t="str">
        <f t="shared" si="13"/>
        <v/>
      </c>
      <c r="C32" s="137" t="str">
        <f t="shared" si="3"/>
        <v/>
      </c>
      <c r="D32" s="70" t="e">
        <f t="shared" si="0"/>
        <v>#N/A</v>
      </c>
      <c r="E32" s="70" t="e">
        <f t="shared" si="14"/>
        <v>#N/A</v>
      </c>
      <c r="F32" s="137" t="e">
        <f t="shared" si="12"/>
        <v>#N/A</v>
      </c>
      <c r="G32" s="53"/>
      <c r="H32" s="53"/>
      <c r="AD32" s="123" t="str">
        <f t="shared" si="6"/>
        <v/>
      </c>
      <c r="AE32" s="277" t="str">
        <f t="shared" si="7"/>
        <v/>
      </c>
      <c r="AF32" s="277"/>
      <c r="AG32" s="277"/>
      <c r="AH32" s="278" t="str">
        <f t="shared" si="8"/>
        <v/>
      </c>
      <c r="AI32" s="279"/>
      <c r="AJ32" s="279"/>
      <c r="AK32" s="279"/>
      <c r="AL32" s="278"/>
      <c r="AM32" s="279"/>
      <c r="AN32" s="279"/>
      <c r="AO32" s="279"/>
      <c r="AP32" s="133"/>
      <c r="AQ32" s="99" t="str">
        <f t="shared" si="9"/>
        <v/>
      </c>
      <c r="AR32" s="134"/>
      <c r="AS32" s="117" t="str">
        <f t="shared" si="10"/>
        <v/>
      </c>
      <c r="AT32" s="273"/>
      <c r="AU32" s="273"/>
      <c r="AV32" s="273"/>
      <c r="AW32" s="273"/>
      <c r="AX32" s="273"/>
      <c r="AY32" s="273"/>
      <c r="AZ32" s="273"/>
      <c r="BA32" s="273"/>
      <c r="BB32" s="273"/>
      <c r="BC32" s="273"/>
      <c r="BD32" s="273"/>
      <c r="BE32" s="273"/>
      <c r="BF32" s="135"/>
      <c r="BG32" s="117" t="str">
        <f t="shared" si="11"/>
        <v/>
      </c>
      <c r="BH32" s="273"/>
      <c r="BI32" s="273"/>
      <c r="BJ32" s="273"/>
      <c r="BK32" s="273"/>
      <c r="BL32" s="273"/>
      <c r="BM32" s="273"/>
      <c r="BN32" s="273"/>
      <c r="BO32" s="273"/>
      <c r="BP32" s="273"/>
      <c r="BQ32" s="273"/>
      <c r="BR32" s="273"/>
      <c r="BS32" s="273"/>
      <c r="BT32" s="273"/>
      <c r="BU32" s="273"/>
      <c r="BV32" s="273"/>
      <c r="BW32" s="273"/>
      <c r="BX32" s="61"/>
      <c r="BY32" s="61"/>
      <c r="BZ32" s="61"/>
    </row>
    <row r="33" spans="2:78" ht="22.5" customHeight="1" x14ac:dyDescent="0.25">
      <c r="B33" s="50" t="str">
        <f t="shared" si="13"/>
        <v/>
      </c>
      <c r="C33" s="137" t="str">
        <f t="shared" si="3"/>
        <v/>
      </c>
      <c r="D33" s="70" t="e">
        <f t="shared" si="0"/>
        <v>#N/A</v>
      </c>
      <c r="E33" s="70" t="e">
        <f t="shared" si="14"/>
        <v>#N/A</v>
      </c>
      <c r="F33" s="137" t="e">
        <f t="shared" si="12"/>
        <v>#N/A</v>
      </c>
      <c r="G33" s="53"/>
      <c r="H33" s="53"/>
      <c r="AD33" s="123" t="str">
        <f t="shared" si="6"/>
        <v/>
      </c>
      <c r="AE33" s="277" t="str">
        <f t="shared" si="7"/>
        <v/>
      </c>
      <c r="AF33" s="277"/>
      <c r="AG33" s="277"/>
      <c r="AH33" s="278" t="str">
        <f t="shared" si="8"/>
        <v/>
      </c>
      <c r="AI33" s="279"/>
      <c r="AJ33" s="279"/>
      <c r="AK33" s="279"/>
      <c r="AL33" s="278"/>
      <c r="AM33" s="279"/>
      <c r="AN33" s="279"/>
      <c r="AO33" s="279"/>
      <c r="AP33" s="133"/>
      <c r="AQ33" s="99" t="str">
        <f t="shared" si="9"/>
        <v/>
      </c>
      <c r="AR33" s="134"/>
      <c r="AS33" s="117" t="str">
        <f t="shared" si="10"/>
        <v/>
      </c>
      <c r="AT33" s="273"/>
      <c r="AU33" s="273"/>
      <c r="AV33" s="273"/>
      <c r="AW33" s="273"/>
      <c r="AX33" s="273"/>
      <c r="AY33" s="273"/>
      <c r="AZ33" s="273"/>
      <c r="BA33" s="273"/>
      <c r="BB33" s="273"/>
      <c r="BC33" s="273"/>
      <c r="BD33" s="273"/>
      <c r="BE33" s="273"/>
      <c r="BF33" s="135"/>
      <c r="BG33" s="117" t="str">
        <f t="shared" si="11"/>
        <v/>
      </c>
      <c r="BH33" s="273"/>
      <c r="BI33" s="273"/>
      <c r="BJ33" s="273"/>
      <c r="BK33" s="273"/>
      <c r="BL33" s="273"/>
      <c r="BM33" s="273"/>
      <c r="BN33" s="273"/>
      <c r="BO33" s="273"/>
      <c r="BP33" s="273"/>
      <c r="BQ33" s="273"/>
      <c r="BR33" s="273"/>
      <c r="BS33" s="273"/>
      <c r="BT33" s="273"/>
      <c r="BU33" s="273"/>
      <c r="BV33" s="273"/>
      <c r="BW33" s="273"/>
      <c r="BX33" s="61"/>
      <c r="BY33" s="61"/>
      <c r="BZ33" s="61"/>
    </row>
    <row r="34" spans="2:78" ht="22.5" customHeight="1" x14ac:dyDescent="0.25">
      <c r="B34" s="50" t="str">
        <f t="shared" si="13"/>
        <v/>
      </c>
      <c r="C34" s="137" t="str">
        <f t="shared" si="3"/>
        <v/>
      </c>
      <c r="D34" s="70" t="e">
        <f t="shared" si="0"/>
        <v>#N/A</v>
      </c>
      <c r="E34" s="70" t="e">
        <f t="shared" si="14"/>
        <v>#N/A</v>
      </c>
      <c r="F34" s="137" t="e">
        <f t="shared" si="12"/>
        <v>#N/A</v>
      </c>
      <c r="G34" s="53"/>
      <c r="H34" s="53"/>
      <c r="AD34" s="123" t="str">
        <f t="shared" si="6"/>
        <v/>
      </c>
      <c r="AE34" s="277" t="str">
        <f t="shared" si="7"/>
        <v/>
      </c>
      <c r="AF34" s="277"/>
      <c r="AG34" s="277"/>
      <c r="AH34" s="278" t="str">
        <f t="shared" si="8"/>
        <v/>
      </c>
      <c r="AI34" s="279"/>
      <c r="AJ34" s="279"/>
      <c r="AK34" s="279"/>
      <c r="AL34" s="278"/>
      <c r="AM34" s="279"/>
      <c r="AN34" s="279"/>
      <c r="AO34" s="279"/>
      <c r="AP34" s="133"/>
      <c r="AQ34" s="99" t="str">
        <f t="shared" si="9"/>
        <v/>
      </c>
      <c r="AR34" s="134"/>
      <c r="AS34" s="117" t="str">
        <f t="shared" si="10"/>
        <v/>
      </c>
      <c r="AT34" s="273"/>
      <c r="AU34" s="273"/>
      <c r="AV34" s="273"/>
      <c r="AW34" s="273"/>
      <c r="AX34" s="273"/>
      <c r="AY34" s="273"/>
      <c r="AZ34" s="273"/>
      <c r="BA34" s="273"/>
      <c r="BB34" s="273"/>
      <c r="BC34" s="273"/>
      <c r="BD34" s="273"/>
      <c r="BE34" s="273"/>
      <c r="BF34" s="135"/>
      <c r="BG34" s="117" t="str">
        <f t="shared" si="11"/>
        <v/>
      </c>
      <c r="BH34" s="273"/>
      <c r="BI34" s="273"/>
      <c r="BJ34" s="273"/>
      <c r="BK34" s="273"/>
      <c r="BL34" s="273"/>
      <c r="BM34" s="273"/>
      <c r="BN34" s="273"/>
      <c r="BO34" s="273"/>
      <c r="BP34" s="273"/>
      <c r="BQ34" s="273"/>
      <c r="BR34" s="273"/>
      <c r="BS34" s="273"/>
      <c r="BT34" s="273"/>
      <c r="BU34" s="273"/>
      <c r="BV34" s="273"/>
      <c r="BW34" s="273"/>
      <c r="BX34" s="61"/>
      <c r="BY34" s="61"/>
      <c r="BZ34" s="61"/>
    </row>
    <row r="35" spans="2:78" ht="22.5" customHeight="1" x14ac:dyDescent="0.25">
      <c r="B35" s="50" t="str">
        <f t="shared" si="13"/>
        <v/>
      </c>
      <c r="C35" s="137" t="str">
        <f t="shared" si="3"/>
        <v/>
      </c>
      <c r="D35" s="70" t="e">
        <f t="shared" si="0"/>
        <v>#N/A</v>
      </c>
      <c r="E35" s="70" t="e">
        <f t="shared" si="14"/>
        <v>#N/A</v>
      </c>
      <c r="F35" s="137" t="e">
        <f t="shared" si="12"/>
        <v>#N/A</v>
      </c>
      <c r="G35" s="53"/>
      <c r="H35" s="53"/>
      <c r="AD35" s="123" t="str">
        <f t="shared" si="6"/>
        <v/>
      </c>
      <c r="AE35" s="277" t="str">
        <f t="shared" si="7"/>
        <v/>
      </c>
      <c r="AF35" s="277"/>
      <c r="AG35" s="277"/>
      <c r="AH35" s="278" t="str">
        <f t="shared" si="8"/>
        <v/>
      </c>
      <c r="AI35" s="279"/>
      <c r="AJ35" s="279"/>
      <c r="AK35" s="279"/>
      <c r="AL35" s="278"/>
      <c r="AM35" s="279"/>
      <c r="AN35" s="279"/>
      <c r="AO35" s="279"/>
      <c r="AP35" s="133"/>
      <c r="AQ35" s="99" t="str">
        <f t="shared" si="9"/>
        <v/>
      </c>
      <c r="AR35" s="134"/>
      <c r="AS35" s="117" t="str">
        <f t="shared" si="10"/>
        <v/>
      </c>
      <c r="AT35" s="273"/>
      <c r="AU35" s="273"/>
      <c r="AV35" s="273"/>
      <c r="AW35" s="273"/>
      <c r="AX35" s="273"/>
      <c r="AY35" s="273"/>
      <c r="AZ35" s="273"/>
      <c r="BA35" s="273"/>
      <c r="BB35" s="273"/>
      <c r="BC35" s="273"/>
      <c r="BD35" s="273"/>
      <c r="BE35" s="273"/>
      <c r="BF35" s="135"/>
      <c r="BG35" s="117" t="str">
        <f t="shared" si="11"/>
        <v/>
      </c>
      <c r="BH35" s="273"/>
      <c r="BI35" s="273"/>
      <c r="BJ35" s="273"/>
      <c r="BK35" s="273"/>
      <c r="BL35" s="273"/>
      <c r="BM35" s="273"/>
      <c r="BN35" s="273"/>
      <c r="BO35" s="273"/>
      <c r="BP35" s="273"/>
      <c r="BQ35" s="273"/>
      <c r="BR35" s="273"/>
      <c r="BS35" s="273"/>
      <c r="BT35" s="273"/>
      <c r="BU35" s="273"/>
      <c r="BV35" s="273"/>
      <c r="BW35" s="273"/>
      <c r="BX35" s="61"/>
      <c r="BY35" s="61"/>
      <c r="BZ35" s="61"/>
    </row>
    <row r="36" spans="2:78" ht="22.5" customHeight="1" x14ac:dyDescent="0.25">
      <c r="B36" s="50" t="str">
        <f t="shared" si="13"/>
        <v/>
      </c>
      <c r="C36" s="137" t="str">
        <f t="shared" si="3"/>
        <v/>
      </c>
      <c r="D36" s="70" t="e">
        <f t="shared" si="0"/>
        <v>#N/A</v>
      </c>
      <c r="E36" s="70" t="e">
        <f t="shared" si="14"/>
        <v>#N/A</v>
      </c>
      <c r="F36" s="137" t="e">
        <f t="shared" si="12"/>
        <v>#N/A</v>
      </c>
      <c r="G36" s="53"/>
      <c r="H36" s="53"/>
      <c r="AD36" s="123" t="str">
        <f t="shared" si="6"/>
        <v/>
      </c>
      <c r="AE36" s="277" t="str">
        <f t="shared" si="7"/>
        <v/>
      </c>
      <c r="AF36" s="277"/>
      <c r="AG36" s="277"/>
      <c r="AH36" s="278" t="str">
        <f t="shared" si="8"/>
        <v/>
      </c>
      <c r="AI36" s="279"/>
      <c r="AJ36" s="279"/>
      <c r="AK36" s="279"/>
      <c r="AL36" s="278"/>
      <c r="AM36" s="279"/>
      <c r="AN36" s="279"/>
      <c r="AO36" s="279"/>
      <c r="AP36" s="133"/>
      <c r="AQ36" s="99" t="str">
        <f t="shared" si="9"/>
        <v/>
      </c>
      <c r="AR36" s="134"/>
      <c r="AS36" s="117" t="str">
        <f t="shared" si="10"/>
        <v/>
      </c>
      <c r="AT36" s="273"/>
      <c r="AU36" s="273"/>
      <c r="AV36" s="273"/>
      <c r="AW36" s="273"/>
      <c r="AX36" s="273"/>
      <c r="AY36" s="273"/>
      <c r="AZ36" s="273"/>
      <c r="BA36" s="273"/>
      <c r="BB36" s="273"/>
      <c r="BC36" s="273"/>
      <c r="BD36" s="273"/>
      <c r="BE36" s="273"/>
      <c r="BF36" s="135"/>
      <c r="BG36" s="117" t="str">
        <f t="shared" si="11"/>
        <v/>
      </c>
      <c r="BH36" s="273"/>
      <c r="BI36" s="273"/>
      <c r="BJ36" s="273"/>
      <c r="BK36" s="273"/>
      <c r="BL36" s="273"/>
      <c r="BM36" s="273"/>
      <c r="BN36" s="273"/>
      <c r="BO36" s="273"/>
      <c r="BP36" s="273"/>
      <c r="BQ36" s="273"/>
      <c r="BR36" s="273"/>
      <c r="BS36" s="273"/>
      <c r="BT36" s="273"/>
      <c r="BU36" s="273"/>
      <c r="BV36" s="273"/>
      <c r="BW36" s="273"/>
      <c r="BX36" s="61"/>
      <c r="BY36" s="61"/>
      <c r="BZ36" s="61"/>
    </row>
    <row r="37" spans="2:78" ht="22.5" customHeight="1" x14ac:dyDescent="0.25">
      <c r="B37" s="50" t="str">
        <f t="shared" si="13"/>
        <v/>
      </c>
      <c r="C37" s="137" t="str">
        <f t="shared" si="3"/>
        <v/>
      </c>
      <c r="D37" s="70" t="e">
        <f t="shared" si="0"/>
        <v>#N/A</v>
      </c>
      <c r="E37" s="70" t="e">
        <f t="shared" si="14"/>
        <v>#N/A</v>
      </c>
      <c r="F37" s="137" t="e">
        <f t="shared" si="12"/>
        <v>#N/A</v>
      </c>
      <c r="G37" s="53"/>
      <c r="H37" s="53"/>
      <c r="AD37" s="123" t="str">
        <f t="shared" si="6"/>
        <v/>
      </c>
      <c r="AE37" s="277" t="str">
        <f t="shared" si="7"/>
        <v/>
      </c>
      <c r="AF37" s="277"/>
      <c r="AG37" s="277"/>
      <c r="AH37" s="278" t="str">
        <f t="shared" si="8"/>
        <v/>
      </c>
      <c r="AI37" s="279"/>
      <c r="AJ37" s="279"/>
      <c r="AK37" s="279"/>
      <c r="AL37" s="278"/>
      <c r="AM37" s="279"/>
      <c r="AN37" s="279"/>
      <c r="AO37" s="279"/>
      <c r="AP37" s="133"/>
      <c r="AQ37" s="99" t="str">
        <f t="shared" si="9"/>
        <v/>
      </c>
      <c r="AR37" s="134"/>
      <c r="AS37" s="117" t="str">
        <f t="shared" si="10"/>
        <v/>
      </c>
      <c r="AT37" s="273"/>
      <c r="AU37" s="273"/>
      <c r="AV37" s="273"/>
      <c r="AW37" s="273"/>
      <c r="AX37" s="273"/>
      <c r="AY37" s="273"/>
      <c r="AZ37" s="273"/>
      <c r="BA37" s="273"/>
      <c r="BB37" s="273"/>
      <c r="BC37" s="273"/>
      <c r="BD37" s="273"/>
      <c r="BE37" s="273"/>
      <c r="BF37" s="135"/>
      <c r="BG37" s="117" t="str">
        <f t="shared" si="11"/>
        <v/>
      </c>
      <c r="BH37" s="273"/>
      <c r="BI37" s="273"/>
      <c r="BJ37" s="273"/>
      <c r="BK37" s="273"/>
      <c r="BL37" s="273"/>
      <c r="BM37" s="273"/>
      <c r="BN37" s="273"/>
      <c r="BO37" s="273"/>
      <c r="BP37" s="273"/>
      <c r="BQ37" s="273"/>
      <c r="BR37" s="273"/>
      <c r="BS37" s="273"/>
      <c r="BT37" s="273"/>
      <c r="BU37" s="273"/>
      <c r="BV37" s="273"/>
      <c r="BW37" s="273"/>
      <c r="BX37" s="61"/>
      <c r="BY37" s="61"/>
      <c r="BZ37" s="61"/>
    </row>
    <row r="38" spans="2:78" ht="22.5" customHeight="1" x14ac:dyDescent="0.25">
      <c r="B38" s="50" t="str">
        <f t="shared" si="13"/>
        <v/>
      </c>
      <c r="C38" s="137" t="str">
        <f t="shared" si="3"/>
        <v/>
      </c>
      <c r="D38" s="70" t="e">
        <f t="shared" si="0"/>
        <v>#N/A</v>
      </c>
      <c r="E38" s="70" t="e">
        <f t="shared" si="14"/>
        <v>#N/A</v>
      </c>
      <c r="F38" s="137" t="e">
        <f t="shared" si="12"/>
        <v>#N/A</v>
      </c>
      <c r="G38" s="53"/>
      <c r="H38" s="53"/>
      <c r="AD38" s="123" t="str">
        <f t="shared" si="6"/>
        <v/>
      </c>
      <c r="AE38" s="277" t="str">
        <f t="shared" si="7"/>
        <v/>
      </c>
      <c r="AF38" s="277"/>
      <c r="AG38" s="277"/>
      <c r="AH38" s="278" t="str">
        <f t="shared" si="8"/>
        <v/>
      </c>
      <c r="AI38" s="279"/>
      <c r="AJ38" s="279"/>
      <c r="AK38" s="279"/>
      <c r="AL38" s="278"/>
      <c r="AM38" s="279"/>
      <c r="AN38" s="279"/>
      <c r="AO38" s="279"/>
      <c r="AP38" s="133"/>
      <c r="AQ38" s="99" t="str">
        <f t="shared" si="9"/>
        <v/>
      </c>
      <c r="AR38" s="134"/>
      <c r="AS38" s="117" t="str">
        <f t="shared" si="10"/>
        <v/>
      </c>
      <c r="AT38" s="273"/>
      <c r="AU38" s="273"/>
      <c r="AV38" s="273"/>
      <c r="AW38" s="273"/>
      <c r="AX38" s="273"/>
      <c r="AY38" s="273"/>
      <c r="AZ38" s="273"/>
      <c r="BA38" s="273"/>
      <c r="BB38" s="273"/>
      <c r="BC38" s="273"/>
      <c r="BD38" s="273"/>
      <c r="BE38" s="273"/>
      <c r="BF38" s="135"/>
      <c r="BG38" s="117" t="str">
        <f t="shared" si="11"/>
        <v/>
      </c>
      <c r="BH38" s="273"/>
      <c r="BI38" s="273"/>
      <c r="BJ38" s="273"/>
      <c r="BK38" s="273"/>
      <c r="BL38" s="273"/>
      <c r="BM38" s="273"/>
      <c r="BN38" s="273"/>
      <c r="BO38" s="273"/>
      <c r="BP38" s="273"/>
      <c r="BQ38" s="273"/>
      <c r="BR38" s="273"/>
      <c r="BS38" s="273"/>
      <c r="BT38" s="273"/>
      <c r="BU38" s="273"/>
      <c r="BV38" s="273"/>
      <c r="BW38" s="273"/>
      <c r="BX38" s="61"/>
      <c r="BY38" s="61"/>
      <c r="BZ38" s="61"/>
    </row>
    <row r="39" spans="2:78" ht="22.5" customHeight="1" x14ac:dyDescent="0.25">
      <c r="B39" s="50" t="str">
        <f t="shared" si="13"/>
        <v/>
      </c>
      <c r="C39" s="137" t="str">
        <f t="shared" si="3"/>
        <v/>
      </c>
      <c r="D39" s="70" t="e">
        <f t="shared" si="0"/>
        <v>#N/A</v>
      </c>
      <c r="E39" s="70" t="e">
        <f t="shared" si="14"/>
        <v>#N/A</v>
      </c>
      <c r="F39" s="137" t="e">
        <f t="shared" si="12"/>
        <v>#N/A</v>
      </c>
      <c r="G39" s="53"/>
      <c r="H39" s="53"/>
      <c r="AD39" s="123" t="str">
        <f t="shared" si="6"/>
        <v/>
      </c>
      <c r="AE39" s="277" t="str">
        <f t="shared" si="7"/>
        <v/>
      </c>
      <c r="AF39" s="277"/>
      <c r="AG39" s="277"/>
      <c r="AH39" s="278" t="str">
        <f t="shared" si="8"/>
        <v/>
      </c>
      <c r="AI39" s="279"/>
      <c r="AJ39" s="279"/>
      <c r="AK39" s="279"/>
      <c r="AL39" s="278"/>
      <c r="AM39" s="279"/>
      <c r="AN39" s="279"/>
      <c r="AO39" s="279"/>
      <c r="AP39" s="133"/>
      <c r="AQ39" s="99" t="str">
        <f t="shared" si="9"/>
        <v/>
      </c>
      <c r="AR39" s="134"/>
      <c r="AS39" s="117" t="str">
        <f t="shared" si="10"/>
        <v/>
      </c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3"/>
      <c r="BF39" s="135"/>
      <c r="BG39" s="117" t="str">
        <f t="shared" si="11"/>
        <v/>
      </c>
      <c r="BH39" s="273"/>
      <c r="BI39" s="273"/>
      <c r="BJ39" s="273"/>
      <c r="BK39" s="273"/>
      <c r="BL39" s="273"/>
      <c r="BM39" s="273"/>
      <c r="BN39" s="273"/>
      <c r="BO39" s="273"/>
      <c r="BP39" s="273"/>
      <c r="BQ39" s="273"/>
      <c r="BR39" s="273"/>
      <c r="BS39" s="273"/>
      <c r="BT39" s="273"/>
      <c r="BU39" s="273"/>
      <c r="BV39" s="273"/>
      <c r="BW39" s="273"/>
      <c r="BX39" s="61"/>
      <c r="BY39" s="61"/>
      <c r="BZ39" s="61"/>
    </row>
    <row r="40" spans="2:78" ht="22.5" customHeight="1" x14ac:dyDescent="0.25">
      <c r="B40" s="50" t="str">
        <f t="shared" si="13"/>
        <v/>
      </c>
      <c r="C40" s="137" t="str">
        <f t="shared" si="3"/>
        <v/>
      </c>
      <c r="D40" s="70" t="e">
        <f t="shared" si="0"/>
        <v>#N/A</v>
      </c>
      <c r="E40" s="70" t="e">
        <f t="shared" si="14"/>
        <v>#N/A</v>
      </c>
      <c r="F40" s="137" t="e">
        <f t="shared" si="12"/>
        <v>#N/A</v>
      </c>
      <c r="G40" s="53"/>
      <c r="H40" s="53"/>
      <c r="AD40" s="123" t="str">
        <f t="shared" si="6"/>
        <v/>
      </c>
      <c r="AE40" s="277" t="str">
        <f t="shared" si="7"/>
        <v/>
      </c>
      <c r="AF40" s="277"/>
      <c r="AG40" s="277"/>
      <c r="AH40" s="278" t="str">
        <f t="shared" si="8"/>
        <v/>
      </c>
      <c r="AI40" s="279"/>
      <c r="AJ40" s="279"/>
      <c r="AK40" s="279"/>
      <c r="AL40" s="278"/>
      <c r="AM40" s="279"/>
      <c r="AN40" s="279"/>
      <c r="AO40" s="279"/>
      <c r="AP40" s="133"/>
      <c r="AQ40" s="99" t="str">
        <f t="shared" si="9"/>
        <v/>
      </c>
      <c r="AR40" s="134"/>
      <c r="AS40" s="117" t="str">
        <f t="shared" si="10"/>
        <v/>
      </c>
      <c r="AT40" s="273"/>
      <c r="AU40" s="273"/>
      <c r="AV40" s="273"/>
      <c r="AW40" s="273"/>
      <c r="AX40" s="273"/>
      <c r="AY40" s="273"/>
      <c r="AZ40" s="273"/>
      <c r="BA40" s="273"/>
      <c r="BB40" s="273"/>
      <c r="BC40" s="273"/>
      <c r="BD40" s="273"/>
      <c r="BE40" s="273"/>
      <c r="BF40" s="135"/>
      <c r="BG40" s="117" t="str">
        <f t="shared" si="11"/>
        <v/>
      </c>
      <c r="BH40" s="273"/>
      <c r="BI40" s="273"/>
      <c r="BJ40" s="273"/>
      <c r="BK40" s="273"/>
      <c r="BL40" s="273"/>
      <c r="BM40" s="273"/>
      <c r="BN40" s="273"/>
      <c r="BO40" s="273"/>
      <c r="BP40" s="273"/>
      <c r="BQ40" s="273"/>
      <c r="BR40" s="273"/>
      <c r="BS40" s="273"/>
      <c r="BT40" s="273"/>
      <c r="BU40" s="273"/>
      <c r="BV40" s="273"/>
      <c r="BW40" s="273"/>
      <c r="BX40" s="61"/>
      <c r="BY40" s="61"/>
      <c r="BZ40" s="61"/>
    </row>
    <row r="41" spans="2:78" ht="22.5" customHeight="1" x14ac:dyDescent="0.25">
      <c r="B41" s="50" t="str">
        <f t="shared" si="13"/>
        <v/>
      </c>
      <c r="C41" s="137" t="str">
        <f t="shared" si="3"/>
        <v/>
      </c>
      <c r="D41" s="70" t="e">
        <f t="shared" si="0"/>
        <v>#N/A</v>
      </c>
      <c r="E41" s="70" t="e">
        <f t="shared" si="14"/>
        <v>#N/A</v>
      </c>
      <c r="F41" s="137" t="e">
        <f t="shared" si="12"/>
        <v>#N/A</v>
      </c>
      <c r="G41" s="53"/>
      <c r="H41" s="53"/>
      <c r="AD41" s="123" t="str">
        <f t="shared" si="6"/>
        <v/>
      </c>
      <c r="AE41" s="277" t="str">
        <f t="shared" si="7"/>
        <v/>
      </c>
      <c r="AF41" s="277"/>
      <c r="AG41" s="277"/>
      <c r="AH41" s="278" t="str">
        <f t="shared" si="8"/>
        <v/>
      </c>
      <c r="AI41" s="279"/>
      <c r="AJ41" s="279"/>
      <c r="AK41" s="279"/>
      <c r="AL41" s="278"/>
      <c r="AM41" s="279"/>
      <c r="AN41" s="279"/>
      <c r="AO41" s="279"/>
      <c r="AP41" s="133"/>
      <c r="AQ41" s="99" t="str">
        <f t="shared" si="9"/>
        <v/>
      </c>
      <c r="AR41" s="134"/>
      <c r="AS41" s="117" t="str">
        <f t="shared" si="10"/>
        <v/>
      </c>
      <c r="AT41" s="273"/>
      <c r="AU41" s="273"/>
      <c r="AV41" s="273"/>
      <c r="AW41" s="273"/>
      <c r="AX41" s="273"/>
      <c r="AY41" s="273"/>
      <c r="AZ41" s="273"/>
      <c r="BA41" s="273"/>
      <c r="BB41" s="273"/>
      <c r="BC41" s="273"/>
      <c r="BD41" s="273"/>
      <c r="BE41" s="273"/>
      <c r="BF41" s="135"/>
      <c r="BG41" s="117" t="str">
        <f t="shared" si="11"/>
        <v/>
      </c>
      <c r="BH41" s="273"/>
      <c r="BI41" s="273"/>
      <c r="BJ41" s="273"/>
      <c r="BK41" s="273"/>
      <c r="BL41" s="273"/>
      <c r="BM41" s="273"/>
      <c r="BN41" s="273"/>
      <c r="BO41" s="273"/>
      <c r="BP41" s="273"/>
      <c r="BQ41" s="273"/>
      <c r="BR41" s="273"/>
      <c r="BS41" s="273"/>
      <c r="BT41" s="273"/>
      <c r="BU41" s="273"/>
      <c r="BV41" s="273"/>
      <c r="BW41" s="273"/>
      <c r="BX41" s="61"/>
      <c r="BY41" s="61"/>
      <c r="BZ41" s="61"/>
    </row>
    <row r="42" spans="2:78" ht="22.5" customHeight="1" x14ac:dyDescent="0.25">
      <c r="B42" s="50" t="str">
        <f t="shared" si="13"/>
        <v/>
      </c>
      <c r="C42" s="137" t="str">
        <f t="shared" si="3"/>
        <v/>
      </c>
      <c r="D42" s="70" t="e">
        <f t="shared" si="0"/>
        <v>#N/A</v>
      </c>
      <c r="E42" s="70" t="e">
        <f t="shared" si="14"/>
        <v>#N/A</v>
      </c>
      <c r="F42" s="137" t="e">
        <f t="shared" si="12"/>
        <v>#N/A</v>
      </c>
      <c r="G42" s="53"/>
      <c r="H42" s="53"/>
      <c r="AD42" s="123" t="str">
        <f t="shared" si="6"/>
        <v/>
      </c>
      <c r="AE42" s="277" t="str">
        <f t="shared" si="7"/>
        <v/>
      </c>
      <c r="AF42" s="277"/>
      <c r="AG42" s="277"/>
      <c r="AH42" s="278" t="str">
        <f t="shared" si="8"/>
        <v/>
      </c>
      <c r="AI42" s="279"/>
      <c r="AJ42" s="279"/>
      <c r="AK42" s="279"/>
      <c r="AL42" s="278"/>
      <c r="AM42" s="279"/>
      <c r="AN42" s="279"/>
      <c r="AO42" s="279"/>
      <c r="AP42" s="133"/>
      <c r="AQ42" s="99" t="str">
        <f t="shared" si="9"/>
        <v/>
      </c>
      <c r="AR42" s="134"/>
      <c r="AS42" s="117" t="str">
        <f t="shared" si="10"/>
        <v/>
      </c>
      <c r="AT42" s="273"/>
      <c r="AU42" s="273"/>
      <c r="AV42" s="273"/>
      <c r="AW42" s="273"/>
      <c r="AX42" s="273"/>
      <c r="AY42" s="273"/>
      <c r="AZ42" s="273"/>
      <c r="BA42" s="273"/>
      <c r="BB42" s="273"/>
      <c r="BC42" s="273"/>
      <c r="BD42" s="273"/>
      <c r="BE42" s="273"/>
      <c r="BF42" s="135"/>
      <c r="BG42" s="117" t="str">
        <f t="shared" si="11"/>
        <v/>
      </c>
      <c r="BH42" s="273"/>
      <c r="BI42" s="273"/>
      <c r="BJ42" s="273"/>
      <c r="BK42" s="273"/>
      <c r="BL42" s="273"/>
      <c r="BM42" s="273"/>
      <c r="BN42" s="273"/>
      <c r="BO42" s="273"/>
      <c r="BP42" s="273"/>
      <c r="BQ42" s="273"/>
      <c r="BR42" s="273"/>
      <c r="BS42" s="273"/>
      <c r="BT42" s="273"/>
      <c r="BU42" s="273"/>
      <c r="BV42" s="273"/>
      <c r="BW42" s="273"/>
      <c r="BX42" s="61"/>
      <c r="BY42" s="61"/>
      <c r="BZ42" s="61"/>
    </row>
    <row r="43" spans="2:78" ht="22.5" customHeight="1" x14ac:dyDescent="0.25">
      <c r="B43" s="50" t="str">
        <f t="shared" si="13"/>
        <v/>
      </c>
      <c r="C43" s="137" t="str">
        <f t="shared" si="3"/>
        <v/>
      </c>
      <c r="D43" s="70" t="e">
        <f t="shared" si="0"/>
        <v>#N/A</v>
      </c>
      <c r="E43" s="70" t="e">
        <f t="shared" si="14"/>
        <v>#N/A</v>
      </c>
      <c r="F43" s="137" t="e">
        <f t="shared" si="12"/>
        <v>#N/A</v>
      </c>
      <c r="G43" s="53"/>
      <c r="H43" s="53"/>
      <c r="AD43" s="123" t="str">
        <f t="shared" si="6"/>
        <v/>
      </c>
      <c r="AE43" s="277" t="str">
        <f t="shared" si="7"/>
        <v/>
      </c>
      <c r="AF43" s="277"/>
      <c r="AG43" s="277"/>
      <c r="AH43" s="278" t="str">
        <f t="shared" si="8"/>
        <v/>
      </c>
      <c r="AI43" s="279"/>
      <c r="AJ43" s="279"/>
      <c r="AK43" s="279"/>
      <c r="AL43" s="278"/>
      <c r="AM43" s="279"/>
      <c r="AN43" s="279"/>
      <c r="AO43" s="279"/>
      <c r="AP43" s="133"/>
      <c r="AQ43" s="99" t="str">
        <f t="shared" si="9"/>
        <v/>
      </c>
      <c r="AR43" s="134"/>
      <c r="AS43" s="117" t="str">
        <f t="shared" si="10"/>
        <v/>
      </c>
      <c r="AT43" s="273"/>
      <c r="AU43" s="273"/>
      <c r="AV43" s="273"/>
      <c r="AW43" s="273"/>
      <c r="AX43" s="273"/>
      <c r="AY43" s="273"/>
      <c r="AZ43" s="273"/>
      <c r="BA43" s="273"/>
      <c r="BB43" s="273"/>
      <c r="BC43" s="273"/>
      <c r="BD43" s="273"/>
      <c r="BE43" s="273"/>
      <c r="BF43" s="135"/>
      <c r="BG43" s="117" t="str">
        <f t="shared" si="11"/>
        <v/>
      </c>
      <c r="BH43" s="273"/>
      <c r="BI43" s="273"/>
      <c r="BJ43" s="273"/>
      <c r="BK43" s="273"/>
      <c r="BL43" s="273"/>
      <c r="BM43" s="273"/>
      <c r="BN43" s="273"/>
      <c r="BO43" s="273"/>
      <c r="BP43" s="273"/>
      <c r="BQ43" s="273"/>
      <c r="BR43" s="273"/>
      <c r="BS43" s="273"/>
      <c r="BT43" s="273"/>
      <c r="BU43" s="273"/>
      <c r="BV43" s="273"/>
      <c r="BW43" s="273"/>
      <c r="BX43" s="61"/>
      <c r="BY43" s="61"/>
      <c r="BZ43" s="61"/>
    </row>
    <row r="44" spans="2:78" ht="22.5" customHeight="1" x14ac:dyDescent="0.25">
      <c r="B44" s="50" t="str">
        <f t="shared" si="13"/>
        <v/>
      </c>
      <c r="C44" s="137" t="str">
        <f t="shared" si="3"/>
        <v/>
      </c>
      <c r="D44" s="70" t="e">
        <f t="shared" si="0"/>
        <v>#N/A</v>
      </c>
      <c r="E44" s="70" t="e">
        <f t="shared" si="14"/>
        <v>#N/A</v>
      </c>
      <c r="F44" s="137" t="e">
        <f t="shared" si="12"/>
        <v>#N/A</v>
      </c>
      <c r="G44" s="53"/>
      <c r="H44" s="53"/>
      <c r="AD44" s="123" t="str">
        <f t="shared" si="6"/>
        <v/>
      </c>
      <c r="AE44" s="277" t="str">
        <f t="shared" si="7"/>
        <v/>
      </c>
      <c r="AF44" s="277"/>
      <c r="AG44" s="277"/>
      <c r="AH44" s="278" t="str">
        <f t="shared" si="8"/>
        <v/>
      </c>
      <c r="AI44" s="279"/>
      <c r="AJ44" s="279"/>
      <c r="AK44" s="279"/>
      <c r="AL44" s="278"/>
      <c r="AM44" s="279"/>
      <c r="AN44" s="279"/>
      <c r="AO44" s="279"/>
      <c r="AP44" s="133"/>
      <c r="AQ44" s="99" t="str">
        <f t="shared" si="9"/>
        <v/>
      </c>
      <c r="AR44" s="134"/>
      <c r="AS44" s="117" t="str">
        <f t="shared" si="10"/>
        <v/>
      </c>
      <c r="AT44" s="273"/>
      <c r="AU44" s="273"/>
      <c r="AV44" s="273"/>
      <c r="AW44" s="273"/>
      <c r="AX44" s="273"/>
      <c r="AY44" s="273"/>
      <c r="AZ44" s="273"/>
      <c r="BA44" s="273"/>
      <c r="BB44" s="273"/>
      <c r="BC44" s="273"/>
      <c r="BD44" s="273"/>
      <c r="BE44" s="273"/>
      <c r="BF44" s="135"/>
      <c r="BG44" s="117" t="str">
        <f t="shared" si="11"/>
        <v/>
      </c>
      <c r="BH44" s="273"/>
      <c r="BI44" s="273"/>
      <c r="BJ44" s="273"/>
      <c r="BK44" s="273"/>
      <c r="BL44" s="273"/>
      <c r="BM44" s="273"/>
      <c r="BN44" s="273"/>
      <c r="BO44" s="273"/>
      <c r="BP44" s="273"/>
      <c r="BQ44" s="273"/>
      <c r="BR44" s="273"/>
      <c r="BS44" s="273"/>
      <c r="BT44" s="273"/>
      <c r="BU44" s="273"/>
      <c r="BV44" s="273"/>
      <c r="BW44" s="273"/>
      <c r="BX44" s="61"/>
      <c r="BY44" s="61"/>
      <c r="BZ44" s="61"/>
    </row>
    <row r="45" spans="2:78" ht="22.5" customHeight="1" x14ac:dyDescent="0.25">
      <c r="B45" s="50" t="str">
        <f t="shared" si="13"/>
        <v/>
      </c>
      <c r="C45" s="137" t="str">
        <f t="shared" si="3"/>
        <v/>
      </c>
      <c r="D45" s="70" t="e">
        <f t="shared" si="0"/>
        <v>#N/A</v>
      </c>
      <c r="E45" s="70" t="e">
        <f t="shared" si="14"/>
        <v>#N/A</v>
      </c>
      <c r="F45" s="137" t="e">
        <f t="shared" si="12"/>
        <v>#N/A</v>
      </c>
      <c r="G45" s="53"/>
      <c r="H45" s="53"/>
      <c r="AD45" s="123" t="str">
        <f t="shared" si="6"/>
        <v/>
      </c>
      <c r="AE45" s="277" t="str">
        <f t="shared" si="7"/>
        <v/>
      </c>
      <c r="AF45" s="277"/>
      <c r="AG45" s="277"/>
      <c r="AH45" s="278" t="str">
        <f t="shared" si="8"/>
        <v/>
      </c>
      <c r="AI45" s="279"/>
      <c r="AJ45" s="279"/>
      <c r="AK45" s="279"/>
      <c r="AL45" s="278"/>
      <c r="AM45" s="279"/>
      <c r="AN45" s="279"/>
      <c r="AO45" s="279"/>
      <c r="AP45" s="133"/>
      <c r="AQ45" s="99" t="str">
        <f t="shared" si="9"/>
        <v/>
      </c>
      <c r="AR45" s="134"/>
      <c r="AS45" s="117" t="str">
        <f t="shared" si="10"/>
        <v/>
      </c>
      <c r="AT45" s="273"/>
      <c r="AU45" s="273"/>
      <c r="AV45" s="273"/>
      <c r="AW45" s="273"/>
      <c r="AX45" s="273"/>
      <c r="AY45" s="273"/>
      <c r="AZ45" s="273"/>
      <c r="BA45" s="273"/>
      <c r="BB45" s="273"/>
      <c r="BC45" s="273"/>
      <c r="BD45" s="273"/>
      <c r="BE45" s="273"/>
      <c r="BF45" s="135"/>
      <c r="BG45" s="117" t="str">
        <f t="shared" si="11"/>
        <v/>
      </c>
      <c r="BH45" s="273"/>
      <c r="BI45" s="273"/>
      <c r="BJ45" s="273"/>
      <c r="BK45" s="273"/>
      <c r="BL45" s="273"/>
      <c r="BM45" s="273"/>
      <c r="BN45" s="273"/>
      <c r="BO45" s="273"/>
      <c r="BP45" s="273"/>
      <c r="BQ45" s="273"/>
      <c r="BR45" s="273"/>
      <c r="BS45" s="273"/>
      <c r="BT45" s="273"/>
      <c r="BU45" s="273"/>
      <c r="BV45" s="273"/>
      <c r="BW45" s="273"/>
      <c r="BX45" s="61"/>
      <c r="BY45" s="61"/>
      <c r="BZ45" s="61"/>
    </row>
    <row r="46" spans="2:78" ht="22.5" customHeight="1" x14ac:dyDescent="0.25">
      <c r="B46" s="50" t="str">
        <f t="shared" si="13"/>
        <v/>
      </c>
      <c r="C46" s="137" t="str">
        <f t="shared" si="3"/>
        <v/>
      </c>
      <c r="D46" s="70" t="e">
        <f t="shared" si="0"/>
        <v>#N/A</v>
      </c>
      <c r="E46" s="70" t="e">
        <f t="shared" si="14"/>
        <v>#N/A</v>
      </c>
      <c r="F46" s="137" t="e">
        <f t="shared" si="12"/>
        <v>#N/A</v>
      </c>
      <c r="G46" s="53"/>
      <c r="H46" s="53"/>
      <c r="AD46" s="123" t="str">
        <f t="shared" si="6"/>
        <v/>
      </c>
      <c r="AE46" s="277" t="str">
        <f t="shared" si="7"/>
        <v/>
      </c>
      <c r="AF46" s="277"/>
      <c r="AG46" s="277"/>
      <c r="AH46" s="278" t="str">
        <f t="shared" si="8"/>
        <v/>
      </c>
      <c r="AI46" s="279"/>
      <c r="AJ46" s="279"/>
      <c r="AK46" s="279"/>
      <c r="AL46" s="278"/>
      <c r="AM46" s="279"/>
      <c r="AN46" s="279"/>
      <c r="AO46" s="279"/>
      <c r="AP46" s="133"/>
      <c r="AQ46" s="99" t="str">
        <f t="shared" si="9"/>
        <v/>
      </c>
      <c r="AR46" s="134"/>
      <c r="AS46" s="117" t="str">
        <f t="shared" si="10"/>
        <v/>
      </c>
      <c r="AT46" s="273"/>
      <c r="AU46" s="273"/>
      <c r="AV46" s="273"/>
      <c r="AW46" s="273"/>
      <c r="AX46" s="273"/>
      <c r="AY46" s="273"/>
      <c r="AZ46" s="273"/>
      <c r="BA46" s="273"/>
      <c r="BB46" s="273"/>
      <c r="BC46" s="273"/>
      <c r="BD46" s="273"/>
      <c r="BE46" s="273"/>
      <c r="BF46" s="135"/>
      <c r="BG46" s="117" t="str">
        <f t="shared" si="11"/>
        <v/>
      </c>
      <c r="BH46" s="273"/>
      <c r="BI46" s="273"/>
      <c r="BJ46" s="273"/>
      <c r="BK46" s="273"/>
      <c r="BL46" s="273"/>
      <c r="BM46" s="273"/>
      <c r="BN46" s="273"/>
      <c r="BO46" s="273"/>
      <c r="BP46" s="273"/>
      <c r="BQ46" s="273"/>
      <c r="BR46" s="273"/>
      <c r="BS46" s="273"/>
      <c r="BT46" s="273"/>
      <c r="BU46" s="273"/>
      <c r="BV46" s="273"/>
      <c r="BW46" s="273"/>
      <c r="BX46" s="61"/>
      <c r="BY46" s="61"/>
      <c r="BZ46" s="61"/>
    </row>
    <row r="47" spans="2:78" ht="22.5" customHeight="1" x14ac:dyDescent="0.25">
      <c r="B47" s="50" t="str">
        <f t="shared" si="13"/>
        <v/>
      </c>
      <c r="C47" s="137" t="str">
        <f t="shared" si="3"/>
        <v/>
      </c>
      <c r="D47" s="70" t="e">
        <f t="shared" si="0"/>
        <v>#N/A</v>
      </c>
      <c r="E47" s="70" t="e">
        <f t="shared" si="14"/>
        <v>#N/A</v>
      </c>
      <c r="F47" s="137" t="e">
        <f t="shared" si="12"/>
        <v>#N/A</v>
      </c>
      <c r="G47" s="53"/>
      <c r="H47" s="53"/>
      <c r="AD47" s="123" t="str">
        <f t="shared" si="6"/>
        <v/>
      </c>
      <c r="AE47" s="277" t="str">
        <f t="shared" si="7"/>
        <v/>
      </c>
      <c r="AF47" s="277"/>
      <c r="AG47" s="277"/>
      <c r="AH47" s="278" t="str">
        <f t="shared" si="8"/>
        <v/>
      </c>
      <c r="AI47" s="279"/>
      <c r="AJ47" s="279"/>
      <c r="AK47" s="279"/>
      <c r="AL47" s="278"/>
      <c r="AM47" s="279"/>
      <c r="AN47" s="279"/>
      <c r="AO47" s="279"/>
      <c r="AP47" s="133"/>
      <c r="AQ47" s="99" t="str">
        <f t="shared" si="9"/>
        <v/>
      </c>
      <c r="AR47" s="134"/>
      <c r="AS47" s="117" t="str">
        <f t="shared" si="10"/>
        <v/>
      </c>
      <c r="AT47" s="273"/>
      <c r="AU47" s="273"/>
      <c r="AV47" s="273"/>
      <c r="AW47" s="273"/>
      <c r="AX47" s="273"/>
      <c r="AY47" s="273"/>
      <c r="AZ47" s="273"/>
      <c r="BA47" s="273"/>
      <c r="BB47" s="273"/>
      <c r="BC47" s="273"/>
      <c r="BD47" s="273"/>
      <c r="BE47" s="273"/>
      <c r="BF47" s="135"/>
      <c r="BG47" s="117" t="str">
        <f t="shared" si="11"/>
        <v/>
      </c>
      <c r="BH47" s="273"/>
      <c r="BI47" s="273"/>
      <c r="BJ47" s="273"/>
      <c r="BK47" s="273"/>
      <c r="BL47" s="273"/>
      <c r="BM47" s="273"/>
      <c r="BN47" s="273"/>
      <c r="BO47" s="273"/>
      <c r="BP47" s="273"/>
      <c r="BQ47" s="273"/>
      <c r="BR47" s="273"/>
      <c r="BS47" s="273"/>
      <c r="BT47" s="273"/>
      <c r="BU47" s="273"/>
      <c r="BV47" s="273"/>
      <c r="BW47" s="273"/>
      <c r="BX47" s="61"/>
      <c r="BY47" s="61"/>
      <c r="BZ47" s="61"/>
    </row>
    <row r="48" spans="2:78" ht="22.5" customHeight="1" x14ac:dyDescent="0.25">
      <c r="B48" s="50" t="str">
        <f t="shared" si="13"/>
        <v/>
      </c>
      <c r="C48" s="137" t="str">
        <f t="shared" si="3"/>
        <v/>
      </c>
      <c r="D48" s="70" t="e">
        <f t="shared" si="0"/>
        <v>#N/A</v>
      </c>
      <c r="E48" s="70" t="e">
        <f t="shared" si="14"/>
        <v>#N/A</v>
      </c>
      <c r="F48" s="137" t="e">
        <f t="shared" si="12"/>
        <v>#N/A</v>
      </c>
      <c r="G48" s="53"/>
      <c r="H48" s="53"/>
      <c r="AD48" s="123" t="str">
        <f t="shared" si="6"/>
        <v/>
      </c>
      <c r="AE48" s="277" t="str">
        <f t="shared" si="7"/>
        <v/>
      </c>
      <c r="AF48" s="277"/>
      <c r="AG48" s="277"/>
      <c r="AH48" s="278" t="str">
        <f t="shared" si="8"/>
        <v/>
      </c>
      <c r="AI48" s="279"/>
      <c r="AJ48" s="279"/>
      <c r="AK48" s="279"/>
      <c r="AL48" s="278"/>
      <c r="AM48" s="279"/>
      <c r="AN48" s="279"/>
      <c r="AO48" s="279"/>
      <c r="AP48" s="133"/>
      <c r="AQ48" s="99" t="str">
        <f t="shared" si="9"/>
        <v/>
      </c>
      <c r="AR48" s="134"/>
      <c r="AS48" s="117" t="str">
        <f t="shared" si="10"/>
        <v/>
      </c>
      <c r="AT48" s="273"/>
      <c r="AU48" s="273"/>
      <c r="AV48" s="273"/>
      <c r="AW48" s="273"/>
      <c r="AX48" s="273"/>
      <c r="AY48" s="273"/>
      <c r="AZ48" s="273"/>
      <c r="BA48" s="273"/>
      <c r="BB48" s="273"/>
      <c r="BC48" s="273"/>
      <c r="BD48" s="273"/>
      <c r="BE48" s="273"/>
      <c r="BF48" s="135"/>
      <c r="BG48" s="117" t="str">
        <f t="shared" si="11"/>
        <v/>
      </c>
      <c r="BH48" s="273"/>
      <c r="BI48" s="273"/>
      <c r="BJ48" s="273"/>
      <c r="BK48" s="273"/>
      <c r="BL48" s="273"/>
      <c r="BM48" s="273"/>
      <c r="BN48" s="273"/>
      <c r="BO48" s="273"/>
      <c r="BP48" s="273"/>
      <c r="BQ48" s="273"/>
      <c r="BR48" s="273"/>
      <c r="BS48" s="273"/>
      <c r="BT48" s="273"/>
      <c r="BU48" s="273"/>
      <c r="BV48" s="273"/>
      <c r="BW48" s="273"/>
      <c r="BX48" s="61"/>
      <c r="BY48" s="61"/>
      <c r="BZ48" s="61"/>
    </row>
    <row r="49" spans="2:78" ht="22.5" customHeight="1" x14ac:dyDescent="0.25">
      <c r="B49" s="50" t="str">
        <f t="shared" si="13"/>
        <v/>
      </c>
      <c r="C49" s="137" t="str">
        <f t="shared" si="3"/>
        <v/>
      </c>
      <c r="D49" s="70" t="e">
        <f t="shared" si="0"/>
        <v>#N/A</v>
      </c>
      <c r="E49" s="70" t="e">
        <f t="shared" si="14"/>
        <v>#N/A</v>
      </c>
      <c r="F49" s="137" t="e">
        <f t="shared" si="12"/>
        <v>#N/A</v>
      </c>
      <c r="G49" s="53"/>
      <c r="H49" s="53"/>
      <c r="AD49" s="123" t="str">
        <f t="shared" si="6"/>
        <v/>
      </c>
      <c r="AE49" s="277" t="str">
        <f t="shared" si="7"/>
        <v/>
      </c>
      <c r="AF49" s="277"/>
      <c r="AG49" s="277"/>
      <c r="AH49" s="278" t="str">
        <f t="shared" si="8"/>
        <v/>
      </c>
      <c r="AI49" s="279"/>
      <c r="AJ49" s="279"/>
      <c r="AK49" s="279"/>
      <c r="AL49" s="278"/>
      <c r="AM49" s="279"/>
      <c r="AN49" s="279"/>
      <c r="AO49" s="279"/>
      <c r="AP49" s="133"/>
      <c r="AQ49" s="99" t="str">
        <f t="shared" si="9"/>
        <v/>
      </c>
      <c r="AR49" s="134"/>
      <c r="AS49" s="117" t="str">
        <f t="shared" si="10"/>
        <v/>
      </c>
      <c r="AT49" s="273"/>
      <c r="AU49" s="273"/>
      <c r="AV49" s="273"/>
      <c r="AW49" s="273"/>
      <c r="AX49" s="273"/>
      <c r="AY49" s="273"/>
      <c r="AZ49" s="273"/>
      <c r="BA49" s="273"/>
      <c r="BB49" s="273"/>
      <c r="BC49" s="273"/>
      <c r="BD49" s="273"/>
      <c r="BE49" s="273"/>
      <c r="BF49" s="135"/>
      <c r="BG49" s="117" t="str">
        <f t="shared" si="11"/>
        <v/>
      </c>
      <c r="BH49" s="273"/>
      <c r="BI49" s="273"/>
      <c r="BJ49" s="273"/>
      <c r="BK49" s="273"/>
      <c r="BL49" s="273"/>
      <c r="BM49" s="273"/>
      <c r="BN49" s="273"/>
      <c r="BO49" s="273"/>
      <c r="BP49" s="273"/>
      <c r="BQ49" s="273"/>
      <c r="BR49" s="273"/>
      <c r="BS49" s="273"/>
      <c r="BT49" s="273"/>
      <c r="BU49" s="273"/>
      <c r="BV49" s="273"/>
      <c r="BW49" s="273"/>
      <c r="BX49" s="61"/>
      <c r="BY49" s="61"/>
      <c r="BZ49" s="61"/>
    </row>
    <row r="50" spans="2:78" ht="22.5" customHeight="1" x14ac:dyDescent="0.25">
      <c r="B50" s="50" t="str">
        <f t="shared" si="13"/>
        <v/>
      </c>
      <c r="C50" s="137" t="str">
        <f t="shared" si="3"/>
        <v/>
      </c>
      <c r="D50" s="70" t="e">
        <f t="shared" si="0"/>
        <v>#N/A</v>
      </c>
      <c r="E50" s="70" t="e">
        <f t="shared" si="14"/>
        <v>#N/A</v>
      </c>
      <c r="F50" s="137" t="e">
        <f t="shared" si="12"/>
        <v>#N/A</v>
      </c>
      <c r="G50" s="53"/>
      <c r="H50" s="53"/>
      <c r="AD50" s="123" t="str">
        <f t="shared" si="6"/>
        <v/>
      </c>
      <c r="AE50" s="277" t="str">
        <f t="shared" si="7"/>
        <v/>
      </c>
      <c r="AF50" s="277"/>
      <c r="AG50" s="277"/>
      <c r="AH50" s="278" t="str">
        <f t="shared" si="8"/>
        <v/>
      </c>
      <c r="AI50" s="279"/>
      <c r="AJ50" s="279"/>
      <c r="AK50" s="279"/>
      <c r="AL50" s="278"/>
      <c r="AM50" s="279"/>
      <c r="AN50" s="279"/>
      <c r="AO50" s="279"/>
      <c r="AP50" s="133"/>
      <c r="AQ50" s="99" t="str">
        <f t="shared" si="9"/>
        <v/>
      </c>
      <c r="AR50" s="134"/>
      <c r="AS50" s="117" t="str">
        <f t="shared" si="10"/>
        <v/>
      </c>
      <c r="AT50" s="273"/>
      <c r="AU50" s="273"/>
      <c r="AV50" s="273"/>
      <c r="AW50" s="273"/>
      <c r="AX50" s="273"/>
      <c r="AY50" s="273"/>
      <c r="AZ50" s="273"/>
      <c r="BA50" s="273"/>
      <c r="BB50" s="273"/>
      <c r="BC50" s="273"/>
      <c r="BD50" s="273"/>
      <c r="BE50" s="273"/>
      <c r="BF50" s="135"/>
      <c r="BG50" s="117" t="str">
        <f t="shared" si="11"/>
        <v/>
      </c>
      <c r="BH50" s="273"/>
      <c r="BI50" s="273"/>
      <c r="BJ50" s="273"/>
      <c r="BK50" s="273"/>
      <c r="BL50" s="273"/>
      <c r="BM50" s="273"/>
      <c r="BN50" s="273"/>
      <c r="BO50" s="273"/>
      <c r="BP50" s="273"/>
      <c r="BQ50" s="273"/>
      <c r="BR50" s="273"/>
      <c r="BS50" s="273"/>
      <c r="BT50" s="273"/>
      <c r="BU50" s="273"/>
      <c r="BV50" s="273"/>
      <c r="BW50" s="273"/>
      <c r="BX50" s="61"/>
      <c r="BY50" s="61"/>
      <c r="BZ50" s="61"/>
    </row>
    <row r="51" spans="2:78" ht="22.5" customHeight="1" x14ac:dyDescent="0.25">
      <c r="B51" s="50" t="str">
        <f t="shared" si="13"/>
        <v/>
      </c>
      <c r="C51" s="137" t="str">
        <f t="shared" si="3"/>
        <v/>
      </c>
      <c r="D51" s="70" t="e">
        <f t="shared" si="0"/>
        <v>#N/A</v>
      </c>
      <c r="E51" s="70" t="e">
        <f t="shared" si="14"/>
        <v>#N/A</v>
      </c>
      <c r="F51" s="137" t="e">
        <f t="shared" si="12"/>
        <v>#N/A</v>
      </c>
      <c r="G51" s="53"/>
      <c r="H51" s="53"/>
      <c r="AD51" s="123" t="str">
        <f t="shared" si="6"/>
        <v/>
      </c>
      <c r="AE51" s="277" t="str">
        <f t="shared" si="7"/>
        <v/>
      </c>
      <c r="AF51" s="277"/>
      <c r="AG51" s="277"/>
      <c r="AH51" s="278" t="str">
        <f t="shared" si="8"/>
        <v/>
      </c>
      <c r="AI51" s="279"/>
      <c r="AJ51" s="279"/>
      <c r="AK51" s="279"/>
      <c r="AL51" s="278"/>
      <c r="AM51" s="279"/>
      <c r="AN51" s="279"/>
      <c r="AO51" s="279"/>
      <c r="AP51" s="133"/>
      <c r="AQ51" s="99" t="str">
        <f t="shared" si="9"/>
        <v/>
      </c>
      <c r="AR51" s="134"/>
      <c r="AS51" s="117" t="str">
        <f t="shared" si="10"/>
        <v/>
      </c>
      <c r="AT51" s="273"/>
      <c r="AU51" s="273"/>
      <c r="AV51" s="273"/>
      <c r="AW51" s="273"/>
      <c r="AX51" s="273"/>
      <c r="AY51" s="273"/>
      <c r="AZ51" s="273"/>
      <c r="BA51" s="273"/>
      <c r="BB51" s="273"/>
      <c r="BC51" s="273"/>
      <c r="BD51" s="273"/>
      <c r="BE51" s="273"/>
      <c r="BF51" s="135"/>
      <c r="BG51" s="117" t="str">
        <f t="shared" si="11"/>
        <v/>
      </c>
      <c r="BH51" s="273"/>
      <c r="BI51" s="273"/>
      <c r="BJ51" s="273"/>
      <c r="BK51" s="273"/>
      <c r="BL51" s="273"/>
      <c r="BM51" s="273"/>
      <c r="BN51" s="273"/>
      <c r="BO51" s="273"/>
      <c r="BP51" s="273"/>
      <c r="BQ51" s="273"/>
      <c r="BR51" s="273"/>
      <c r="BS51" s="273"/>
      <c r="BT51" s="273"/>
      <c r="BU51" s="273"/>
      <c r="BV51" s="273"/>
      <c r="BW51" s="273"/>
      <c r="BX51" s="61"/>
      <c r="BY51" s="61"/>
      <c r="BZ51" s="61"/>
    </row>
    <row r="52" spans="2:78" ht="22.5" customHeight="1" x14ac:dyDescent="0.25">
      <c r="B52" s="50" t="str">
        <f t="shared" si="13"/>
        <v/>
      </c>
      <c r="C52" s="137" t="str">
        <f t="shared" si="3"/>
        <v/>
      </c>
      <c r="D52" s="70" t="e">
        <f t="shared" si="0"/>
        <v>#N/A</v>
      </c>
      <c r="E52" s="70" t="e">
        <f t="shared" si="14"/>
        <v>#N/A</v>
      </c>
      <c r="F52" s="137" t="e">
        <f t="shared" si="12"/>
        <v>#N/A</v>
      </c>
      <c r="G52" s="53"/>
      <c r="H52" s="53"/>
      <c r="AD52" s="123" t="str">
        <f t="shared" si="6"/>
        <v/>
      </c>
      <c r="AE52" s="277" t="str">
        <f t="shared" si="7"/>
        <v/>
      </c>
      <c r="AF52" s="277"/>
      <c r="AG52" s="277"/>
      <c r="AH52" s="278" t="str">
        <f t="shared" si="8"/>
        <v/>
      </c>
      <c r="AI52" s="279"/>
      <c r="AJ52" s="279"/>
      <c r="AK52" s="279"/>
      <c r="AL52" s="278"/>
      <c r="AM52" s="279"/>
      <c r="AN52" s="279"/>
      <c r="AO52" s="279"/>
      <c r="AP52" s="133"/>
      <c r="AQ52" s="99" t="str">
        <f t="shared" si="9"/>
        <v/>
      </c>
      <c r="AR52" s="134"/>
      <c r="AS52" s="117" t="str">
        <f t="shared" si="10"/>
        <v/>
      </c>
      <c r="AT52" s="273"/>
      <c r="AU52" s="273"/>
      <c r="AV52" s="273"/>
      <c r="AW52" s="273"/>
      <c r="AX52" s="273"/>
      <c r="AY52" s="273"/>
      <c r="AZ52" s="273"/>
      <c r="BA52" s="273"/>
      <c r="BB52" s="273"/>
      <c r="BC52" s="273"/>
      <c r="BD52" s="273"/>
      <c r="BE52" s="273"/>
      <c r="BF52" s="135"/>
      <c r="BG52" s="117" t="str">
        <f t="shared" si="11"/>
        <v/>
      </c>
      <c r="BH52" s="273"/>
      <c r="BI52" s="273"/>
      <c r="BJ52" s="273"/>
      <c r="BK52" s="273"/>
      <c r="BL52" s="273"/>
      <c r="BM52" s="273"/>
      <c r="BN52" s="273"/>
      <c r="BO52" s="273"/>
      <c r="BP52" s="273"/>
      <c r="BQ52" s="273"/>
      <c r="BR52" s="273"/>
      <c r="BS52" s="273"/>
      <c r="BT52" s="273"/>
      <c r="BU52" s="273"/>
      <c r="BV52" s="273"/>
      <c r="BW52" s="273"/>
      <c r="BX52" s="61"/>
      <c r="BY52" s="61"/>
      <c r="BZ52" s="61"/>
    </row>
    <row r="53" spans="2:78" ht="22.5" customHeight="1" x14ac:dyDescent="0.25">
      <c r="B53" s="50" t="str">
        <f t="shared" si="13"/>
        <v/>
      </c>
      <c r="C53" s="137" t="str">
        <f t="shared" si="3"/>
        <v/>
      </c>
      <c r="D53" s="70" t="e">
        <f t="shared" si="0"/>
        <v>#N/A</v>
      </c>
      <c r="E53" s="70" t="e">
        <f t="shared" si="14"/>
        <v>#N/A</v>
      </c>
      <c r="F53" s="137" t="e">
        <f t="shared" si="12"/>
        <v>#N/A</v>
      </c>
      <c r="G53" s="53"/>
      <c r="H53" s="53"/>
      <c r="AD53" s="123" t="str">
        <f t="shared" si="6"/>
        <v/>
      </c>
      <c r="AE53" s="277" t="str">
        <f t="shared" si="7"/>
        <v/>
      </c>
      <c r="AF53" s="277"/>
      <c r="AG53" s="277"/>
      <c r="AH53" s="278" t="str">
        <f t="shared" si="8"/>
        <v/>
      </c>
      <c r="AI53" s="279"/>
      <c r="AJ53" s="279"/>
      <c r="AK53" s="279"/>
      <c r="AL53" s="278"/>
      <c r="AM53" s="279"/>
      <c r="AN53" s="279"/>
      <c r="AO53" s="279"/>
      <c r="AP53" s="133"/>
      <c r="AQ53" s="99" t="str">
        <f t="shared" si="9"/>
        <v/>
      </c>
      <c r="AR53" s="134"/>
      <c r="AS53" s="117" t="str">
        <f t="shared" si="10"/>
        <v/>
      </c>
      <c r="AT53" s="273"/>
      <c r="AU53" s="273"/>
      <c r="AV53" s="273"/>
      <c r="AW53" s="273"/>
      <c r="AX53" s="273"/>
      <c r="AY53" s="273"/>
      <c r="AZ53" s="273"/>
      <c r="BA53" s="273"/>
      <c r="BB53" s="273"/>
      <c r="BC53" s="273"/>
      <c r="BD53" s="273"/>
      <c r="BE53" s="273"/>
      <c r="BF53" s="135"/>
      <c r="BG53" s="117" t="str">
        <f t="shared" si="11"/>
        <v/>
      </c>
      <c r="BH53" s="273"/>
      <c r="BI53" s="273"/>
      <c r="BJ53" s="273"/>
      <c r="BK53" s="273"/>
      <c r="BL53" s="273"/>
      <c r="BM53" s="273"/>
      <c r="BN53" s="273"/>
      <c r="BO53" s="273"/>
      <c r="BP53" s="273"/>
      <c r="BQ53" s="273"/>
      <c r="BR53" s="273"/>
      <c r="BS53" s="273"/>
      <c r="BT53" s="273"/>
      <c r="BU53" s="273"/>
      <c r="BV53" s="273"/>
      <c r="BW53" s="273"/>
      <c r="BX53" s="61"/>
      <c r="BY53" s="61"/>
      <c r="BZ53" s="61"/>
    </row>
    <row r="54" spans="2:78" ht="22.5" customHeight="1" x14ac:dyDescent="0.25">
      <c r="B54" s="50" t="str">
        <f t="shared" si="13"/>
        <v/>
      </c>
      <c r="C54" s="137" t="str">
        <f t="shared" si="3"/>
        <v/>
      </c>
      <c r="D54" s="70" t="e">
        <f t="shared" si="0"/>
        <v>#N/A</v>
      </c>
      <c r="E54" s="70" t="e">
        <f t="shared" si="14"/>
        <v>#N/A</v>
      </c>
      <c r="F54" s="137" t="e">
        <f t="shared" si="12"/>
        <v>#N/A</v>
      </c>
      <c r="G54" s="53"/>
      <c r="H54" s="53"/>
      <c r="AD54" s="123" t="str">
        <f t="shared" si="6"/>
        <v/>
      </c>
      <c r="AE54" s="277" t="str">
        <f t="shared" si="7"/>
        <v/>
      </c>
      <c r="AF54" s="277"/>
      <c r="AG54" s="277"/>
      <c r="AH54" s="278" t="str">
        <f t="shared" si="8"/>
        <v/>
      </c>
      <c r="AI54" s="279"/>
      <c r="AJ54" s="279"/>
      <c r="AK54" s="279"/>
      <c r="AL54" s="278"/>
      <c r="AM54" s="279"/>
      <c r="AN54" s="279"/>
      <c r="AO54" s="279"/>
      <c r="AP54" s="133"/>
      <c r="AQ54" s="99" t="str">
        <f t="shared" si="9"/>
        <v/>
      </c>
      <c r="AR54" s="134"/>
      <c r="AS54" s="117" t="str">
        <f t="shared" si="10"/>
        <v/>
      </c>
      <c r="AT54" s="273"/>
      <c r="AU54" s="273"/>
      <c r="AV54" s="273"/>
      <c r="AW54" s="273"/>
      <c r="AX54" s="273"/>
      <c r="AY54" s="273"/>
      <c r="AZ54" s="273"/>
      <c r="BA54" s="273"/>
      <c r="BB54" s="273"/>
      <c r="BC54" s="273"/>
      <c r="BD54" s="273"/>
      <c r="BE54" s="273"/>
      <c r="BF54" s="135"/>
      <c r="BG54" s="117" t="str">
        <f t="shared" si="11"/>
        <v/>
      </c>
      <c r="BH54" s="273"/>
      <c r="BI54" s="273"/>
      <c r="BJ54" s="273"/>
      <c r="BK54" s="273"/>
      <c r="BL54" s="273"/>
      <c r="BM54" s="273"/>
      <c r="BN54" s="273"/>
      <c r="BO54" s="273"/>
      <c r="BP54" s="273"/>
      <c r="BQ54" s="273"/>
      <c r="BR54" s="273"/>
      <c r="BS54" s="273"/>
      <c r="BT54" s="273"/>
      <c r="BU54" s="273"/>
      <c r="BV54" s="273"/>
      <c r="BW54" s="273"/>
      <c r="BX54" s="61"/>
      <c r="BY54" s="61"/>
      <c r="BZ54" s="61"/>
    </row>
    <row r="55" spans="2:78" ht="22.5" customHeight="1" x14ac:dyDescent="0.25">
      <c r="B55" s="50" t="str">
        <f t="shared" si="13"/>
        <v/>
      </c>
      <c r="C55" s="137" t="str">
        <f t="shared" si="3"/>
        <v/>
      </c>
      <c r="D55" s="70" t="e">
        <f t="shared" si="0"/>
        <v>#N/A</v>
      </c>
      <c r="E55" s="70" t="e">
        <f t="shared" si="14"/>
        <v>#N/A</v>
      </c>
      <c r="F55" s="137" t="e">
        <f t="shared" si="12"/>
        <v>#N/A</v>
      </c>
      <c r="G55" s="53"/>
      <c r="H55" s="53"/>
      <c r="AD55" s="123" t="str">
        <f t="shared" si="6"/>
        <v/>
      </c>
      <c r="AE55" s="277" t="str">
        <f t="shared" si="7"/>
        <v/>
      </c>
      <c r="AF55" s="277"/>
      <c r="AG55" s="277"/>
      <c r="AH55" s="278" t="str">
        <f t="shared" si="8"/>
        <v/>
      </c>
      <c r="AI55" s="279"/>
      <c r="AJ55" s="279"/>
      <c r="AK55" s="279"/>
      <c r="AL55" s="278"/>
      <c r="AM55" s="279"/>
      <c r="AN55" s="279"/>
      <c r="AO55" s="279"/>
      <c r="AP55" s="133"/>
      <c r="AQ55" s="99" t="str">
        <f t="shared" si="9"/>
        <v/>
      </c>
      <c r="AR55" s="134"/>
      <c r="AS55" s="117" t="str">
        <f t="shared" si="10"/>
        <v/>
      </c>
      <c r="AT55" s="273"/>
      <c r="AU55" s="273"/>
      <c r="AV55" s="273"/>
      <c r="AW55" s="273"/>
      <c r="AX55" s="273"/>
      <c r="AY55" s="273"/>
      <c r="AZ55" s="273"/>
      <c r="BA55" s="273"/>
      <c r="BB55" s="273"/>
      <c r="BC55" s="273"/>
      <c r="BD55" s="273"/>
      <c r="BE55" s="273"/>
      <c r="BF55" s="135"/>
      <c r="BG55" s="117" t="str">
        <f t="shared" si="11"/>
        <v/>
      </c>
      <c r="BH55" s="273"/>
      <c r="BI55" s="273"/>
      <c r="BJ55" s="273"/>
      <c r="BK55" s="273"/>
      <c r="BL55" s="273"/>
      <c r="BM55" s="273"/>
      <c r="BN55" s="273"/>
      <c r="BO55" s="273"/>
      <c r="BP55" s="273"/>
      <c r="BQ55" s="273"/>
      <c r="BR55" s="273"/>
      <c r="BS55" s="273"/>
      <c r="BT55" s="273"/>
      <c r="BU55" s="273"/>
      <c r="BV55" s="273"/>
      <c r="BW55" s="273"/>
      <c r="BX55" s="61"/>
      <c r="BY55" s="61"/>
      <c r="BZ55" s="61"/>
    </row>
    <row r="56" spans="2:78" ht="22.5" customHeight="1" x14ac:dyDescent="0.25">
      <c r="B56" s="50" t="str">
        <f t="shared" si="13"/>
        <v/>
      </c>
      <c r="C56" s="137" t="str">
        <f t="shared" si="3"/>
        <v/>
      </c>
      <c r="D56" s="70" t="e">
        <f t="shared" si="0"/>
        <v>#N/A</v>
      </c>
      <c r="E56" s="70" t="e">
        <f t="shared" si="14"/>
        <v>#N/A</v>
      </c>
      <c r="F56" s="137" t="e">
        <f t="shared" si="12"/>
        <v>#N/A</v>
      </c>
      <c r="G56" s="53"/>
      <c r="H56" s="53"/>
      <c r="AD56" s="123" t="str">
        <f t="shared" si="6"/>
        <v/>
      </c>
      <c r="AE56" s="277" t="str">
        <f t="shared" si="7"/>
        <v/>
      </c>
      <c r="AF56" s="277"/>
      <c r="AG56" s="277"/>
      <c r="AH56" s="278" t="str">
        <f t="shared" si="8"/>
        <v/>
      </c>
      <c r="AI56" s="279"/>
      <c r="AJ56" s="279"/>
      <c r="AK56" s="279"/>
      <c r="AL56" s="278"/>
      <c r="AM56" s="279"/>
      <c r="AN56" s="279"/>
      <c r="AO56" s="279"/>
      <c r="AP56" s="133"/>
      <c r="AQ56" s="99" t="str">
        <f t="shared" si="9"/>
        <v/>
      </c>
      <c r="AR56" s="134"/>
      <c r="AS56" s="117" t="str">
        <f t="shared" si="10"/>
        <v/>
      </c>
      <c r="AT56" s="273"/>
      <c r="AU56" s="273"/>
      <c r="AV56" s="273"/>
      <c r="AW56" s="273"/>
      <c r="AX56" s="273"/>
      <c r="AY56" s="273"/>
      <c r="AZ56" s="273"/>
      <c r="BA56" s="273"/>
      <c r="BB56" s="273"/>
      <c r="BC56" s="273"/>
      <c r="BD56" s="273"/>
      <c r="BE56" s="273"/>
      <c r="BF56" s="135"/>
      <c r="BG56" s="117" t="str">
        <f t="shared" si="11"/>
        <v/>
      </c>
      <c r="BH56" s="273"/>
      <c r="BI56" s="273"/>
      <c r="BJ56" s="273"/>
      <c r="BK56" s="273"/>
      <c r="BL56" s="273"/>
      <c r="BM56" s="273"/>
      <c r="BN56" s="273"/>
      <c r="BO56" s="273"/>
      <c r="BP56" s="273"/>
      <c r="BQ56" s="273"/>
      <c r="BR56" s="273"/>
      <c r="BS56" s="273"/>
      <c r="BT56" s="273"/>
      <c r="BU56" s="273"/>
      <c r="BV56" s="273"/>
      <c r="BW56" s="273"/>
      <c r="BX56" s="61"/>
      <c r="BY56" s="61"/>
      <c r="BZ56" s="61"/>
    </row>
    <row r="57" spans="2:78" ht="22.5" customHeight="1" x14ac:dyDescent="0.25">
      <c r="B57" s="50" t="str">
        <f t="shared" si="13"/>
        <v/>
      </c>
      <c r="C57" s="137" t="str">
        <f t="shared" si="3"/>
        <v/>
      </c>
      <c r="D57" s="70" t="e">
        <f t="shared" si="0"/>
        <v>#N/A</v>
      </c>
      <c r="E57" s="70" t="e">
        <f t="shared" si="14"/>
        <v>#N/A</v>
      </c>
      <c r="F57" s="137" t="e">
        <f t="shared" si="12"/>
        <v>#N/A</v>
      </c>
      <c r="G57" s="53"/>
      <c r="H57" s="53"/>
      <c r="AD57" s="123" t="str">
        <f t="shared" si="6"/>
        <v/>
      </c>
      <c r="AE57" s="277" t="str">
        <f t="shared" si="7"/>
        <v/>
      </c>
      <c r="AF57" s="277"/>
      <c r="AG57" s="277"/>
      <c r="AH57" s="278" t="str">
        <f t="shared" si="8"/>
        <v/>
      </c>
      <c r="AI57" s="279"/>
      <c r="AJ57" s="279"/>
      <c r="AK57" s="279"/>
      <c r="AL57" s="278"/>
      <c r="AM57" s="279"/>
      <c r="AN57" s="279"/>
      <c r="AO57" s="279"/>
      <c r="AP57" s="133"/>
      <c r="AQ57" s="99" t="str">
        <f t="shared" si="9"/>
        <v/>
      </c>
      <c r="AR57" s="134"/>
      <c r="AS57" s="117" t="str">
        <f t="shared" si="10"/>
        <v/>
      </c>
      <c r="AT57" s="273"/>
      <c r="AU57" s="273"/>
      <c r="AV57" s="273"/>
      <c r="AW57" s="273"/>
      <c r="AX57" s="273"/>
      <c r="AY57" s="273"/>
      <c r="AZ57" s="273"/>
      <c r="BA57" s="273"/>
      <c r="BB57" s="273"/>
      <c r="BC57" s="273"/>
      <c r="BD57" s="273"/>
      <c r="BE57" s="273"/>
      <c r="BF57" s="135"/>
      <c r="BG57" s="117" t="str">
        <f t="shared" si="11"/>
        <v/>
      </c>
      <c r="BH57" s="273"/>
      <c r="BI57" s="273"/>
      <c r="BJ57" s="273"/>
      <c r="BK57" s="273"/>
      <c r="BL57" s="273"/>
      <c r="BM57" s="273"/>
      <c r="BN57" s="273"/>
      <c r="BO57" s="273"/>
      <c r="BP57" s="273"/>
      <c r="BQ57" s="273"/>
      <c r="BR57" s="273"/>
      <c r="BS57" s="273"/>
      <c r="BT57" s="273"/>
      <c r="BU57" s="273"/>
      <c r="BV57" s="273"/>
      <c r="BW57" s="273"/>
      <c r="BX57" s="61"/>
      <c r="BY57" s="61"/>
      <c r="BZ57" s="61"/>
    </row>
    <row r="58" spans="2:78" ht="22.5" customHeight="1" x14ac:dyDescent="0.25">
      <c r="B58" s="50" t="str">
        <f t="shared" si="13"/>
        <v/>
      </c>
      <c r="C58" s="137" t="str">
        <f t="shared" si="3"/>
        <v/>
      </c>
      <c r="D58" s="70" t="e">
        <f t="shared" si="0"/>
        <v>#N/A</v>
      </c>
      <c r="E58" s="70" t="e">
        <f t="shared" si="14"/>
        <v>#N/A</v>
      </c>
      <c r="F58" s="137" t="e">
        <f t="shared" si="12"/>
        <v>#N/A</v>
      </c>
      <c r="G58" s="53"/>
      <c r="H58" s="53"/>
      <c r="AD58" s="123" t="str">
        <f t="shared" si="6"/>
        <v/>
      </c>
      <c r="AE58" s="277" t="str">
        <f t="shared" si="7"/>
        <v/>
      </c>
      <c r="AF58" s="277"/>
      <c r="AG58" s="277"/>
      <c r="AH58" s="278" t="str">
        <f t="shared" si="8"/>
        <v/>
      </c>
      <c r="AI58" s="279"/>
      <c r="AJ58" s="279"/>
      <c r="AK58" s="279"/>
      <c r="AL58" s="278"/>
      <c r="AM58" s="279"/>
      <c r="AN58" s="279"/>
      <c r="AO58" s="279"/>
      <c r="AP58" s="133"/>
      <c r="AQ58" s="99" t="str">
        <f t="shared" si="9"/>
        <v/>
      </c>
      <c r="AR58" s="134"/>
      <c r="AS58" s="117" t="str">
        <f t="shared" si="10"/>
        <v/>
      </c>
      <c r="AT58" s="273"/>
      <c r="AU58" s="273"/>
      <c r="AV58" s="273"/>
      <c r="AW58" s="273"/>
      <c r="AX58" s="273"/>
      <c r="AY58" s="273"/>
      <c r="AZ58" s="273"/>
      <c r="BA58" s="273"/>
      <c r="BB58" s="273"/>
      <c r="BC58" s="273"/>
      <c r="BD58" s="273"/>
      <c r="BE58" s="273"/>
      <c r="BF58" s="135"/>
      <c r="BG58" s="117" t="str">
        <f t="shared" si="11"/>
        <v/>
      </c>
      <c r="BH58" s="273"/>
      <c r="BI58" s="273"/>
      <c r="BJ58" s="273"/>
      <c r="BK58" s="273"/>
      <c r="BL58" s="273"/>
      <c r="BM58" s="273"/>
      <c r="BN58" s="273"/>
      <c r="BO58" s="273"/>
      <c r="BP58" s="273"/>
      <c r="BQ58" s="273"/>
      <c r="BR58" s="273"/>
      <c r="BS58" s="273"/>
      <c r="BT58" s="273"/>
      <c r="BU58" s="273"/>
      <c r="BV58" s="273"/>
      <c r="BW58" s="273"/>
      <c r="BX58" s="61"/>
      <c r="BY58" s="61"/>
      <c r="BZ58" s="61"/>
    </row>
    <row r="59" spans="2:78" ht="22.5" customHeight="1" x14ac:dyDescent="0.25">
      <c r="B59" s="50" t="str">
        <f t="shared" si="13"/>
        <v/>
      </c>
      <c r="C59" s="137" t="str">
        <f t="shared" si="3"/>
        <v/>
      </c>
      <c r="D59" s="70" t="e">
        <f t="shared" si="0"/>
        <v>#N/A</v>
      </c>
      <c r="E59" s="70" t="e">
        <f t="shared" si="14"/>
        <v>#N/A</v>
      </c>
      <c r="F59" s="137" t="e">
        <f t="shared" si="12"/>
        <v>#N/A</v>
      </c>
      <c r="G59" s="53"/>
      <c r="H59" s="53"/>
      <c r="AD59" s="123" t="str">
        <f t="shared" si="6"/>
        <v/>
      </c>
      <c r="AE59" s="277" t="str">
        <f t="shared" si="7"/>
        <v/>
      </c>
      <c r="AF59" s="277"/>
      <c r="AG59" s="277"/>
      <c r="AH59" s="278" t="str">
        <f t="shared" si="8"/>
        <v/>
      </c>
      <c r="AI59" s="279"/>
      <c r="AJ59" s="279"/>
      <c r="AK59" s="279"/>
      <c r="AL59" s="278"/>
      <c r="AM59" s="279"/>
      <c r="AN59" s="279"/>
      <c r="AO59" s="279"/>
      <c r="AP59" s="133"/>
      <c r="AQ59" s="99" t="str">
        <f t="shared" si="9"/>
        <v/>
      </c>
      <c r="AR59" s="134"/>
      <c r="AS59" s="117" t="str">
        <f t="shared" si="10"/>
        <v/>
      </c>
      <c r="AT59" s="273"/>
      <c r="AU59" s="273"/>
      <c r="AV59" s="273"/>
      <c r="AW59" s="273"/>
      <c r="AX59" s="273"/>
      <c r="AY59" s="273"/>
      <c r="AZ59" s="273"/>
      <c r="BA59" s="273"/>
      <c r="BB59" s="273"/>
      <c r="BC59" s="273"/>
      <c r="BD59" s="273"/>
      <c r="BE59" s="273"/>
      <c r="BF59" s="135"/>
      <c r="BG59" s="117" t="str">
        <f t="shared" si="11"/>
        <v/>
      </c>
      <c r="BH59" s="273"/>
      <c r="BI59" s="273"/>
      <c r="BJ59" s="273"/>
      <c r="BK59" s="273"/>
      <c r="BL59" s="273"/>
      <c r="BM59" s="273"/>
      <c r="BN59" s="273"/>
      <c r="BO59" s="273"/>
      <c r="BP59" s="273"/>
      <c r="BQ59" s="273"/>
      <c r="BR59" s="273"/>
      <c r="BS59" s="273"/>
      <c r="BT59" s="273"/>
      <c r="BU59" s="273"/>
      <c r="BV59" s="273"/>
      <c r="BW59" s="273"/>
      <c r="BX59" s="61"/>
      <c r="BY59" s="61"/>
      <c r="BZ59" s="61"/>
    </row>
    <row r="60" spans="2:78" ht="22.5" customHeight="1" x14ac:dyDescent="0.25">
      <c r="B60" s="50" t="str">
        <f t="shared" si="13"/>
        <v/>
      </c>
      <c r="C60" s="137" t="str">
        <f t="shared" si="3"/>
        <v/>
      </c>
      <c r="D60" s="70" t="e">
        <f t="shared" si="0"/>
        <v>#N/A</v>
      </c>
      <c r="E60" s="70" t="e">
        <f t="shared" si="14"/>
        <v>#N/A</v>
      </c>
      <c r="F60" s="137" t="e">
        <f t="shared" si="12"/>
        <v>#N/A</v>
      </c>
      <c r="G60" s="53"/>
      <c r="H60" s="53"/>
      <c r="AD60" s="123" t="str">
        <f t="shared" si="6"/>
        <v/>
      </c>
      <c r="AE60" s="277" t="str">
        <f t="shared" si="7"/>
        <v/>
      </c>
      <c r="AF60" s="277"/>
      <c r="AG60" s="277"/>
      <c r="AH60" s="278" t="str">
        <f t="shared" si="8"/>
        <v/>
      </c>
      <c r="AI60" s="279"/>
      <c r="AJ60" s="279"/>
      <c r="AK60" s="279"/>
      <c r="AL60" s="278"/>
      <c r="AM60" s="279"/>
      <c r="AN60" s="279"/>
      <c r="AO60" s="279"/>
      <c r="AP60" s="133"/>
      <c r="AQ60" s="99" t="str">
        <f t="shared" si="9"/>
        <v/>
      </c>
      <c r="AR60" s="134"/>
      <c r="AS60" s="117" t="str">
        <f t="shared" si="10"/>
        <v/>
      </c>
      <c r="AT60" s="273"/>
      <c r="AU60" s="273"/>
      <c r="AV60" s="273"/>
      <c r="AW60" s="273"/>
      <c r="AX60" s="273"/>
      <c r="AY60" s="273"/>
      <c r="AZ60" s="273"/>
      <c r="BA60" s="273"/>
      <c r="BB60" s="273"/>
      <c r="BC60" s="273"/>
      <c r="BD60" s="273"/>
      <c r="BE60" s="273"/>
      <c r="BF60" s="135"/>
      <c r="BG60" s="117" t="str">
        <f t="shared" si="11"/>
        <v/>
      </c>
      <c r="BH60" s="273"/>
      <c r="BI60" s="273"/>
      <c r="BJ60" s="273"/>
      <c r="BK60" s="273"/>
      <c r="BL60" s="273"/>
      <c r="BM60" s="273"/>
      <c r="BN60" s="273"/>
      <c r="BO60" s="273"/>
      <c r="BP60" s="273"/>
      <c r="BQ60" s="273"/>
      <c r="BR60" s="273"/>
      <c r="BS60" s="273"/>
      <c r="BT60" s="273"/>
      <c r="BU60" s="273"/>
      <c r="BV60" s="273"/>
      <c r="BW60" s="273"/>
      <c r="BX60" s="61"/>
      <c r="BY60" s="61"/>
      <c r="BZ60" s="61"/>
    </row>
    <row r="61" spans="2:78" ht="22.5" customHeight="1" x14ac:dyDescent="0.25">
      <c r="B61" s="50" t="str">
        <f t="shared" si="13"/>
        <v/>
      </c>
      <c r="C61" s="137" t="str">
        <f t="shared" si="3"/>
        <v/>
      </c>
      <c r="D61" s="70" t="e">
        <f t="shared" si="0"/>
        <v>#N/A</v>
      </c>
      <c r="E61" s="70" t="e">
        <f t="shared" si="14"/>
        <v>#N/A</v>
      </c>
      <c r="F61" s="137" t="e">
        <f t="shared" si="12"/>
        <v>#N/A</v>
      </c>
      <c r="G61" s="53"/>
      <c r="H61" s="53"/>
      <c r="AD61" s="123" t="str">
        <f t="shared" si="6"/>
        <v/>
      </c>
      <c r="AE61" s="277" t="str">
        <f t="shared" si="7"/>
        <v/>
      </c>
      <c r="AF61" s="277"/>
      <c r="AG61" s="277"/>
      <c r="AH61" s="278" t="str">
        <f t="shared" si="8"/>
        <v/>
      </c>
      <c r="AI61" s="279"/>
      <c r="AJ61" s="279"/>
      <c r="AK61" s="279"/>
      <c r="AL61" s="278"/>
      <c r="AM61" s="279"/>
      <c r="AN61" s="279"/>
      <c r="AO61" s="279"/>
      <c r="AP61" s="133"/>
      <c r="AQ61" s="99" t="str">
        <f t="shared" si="9"/>
        <v/>
      </c>
      <c r="AR61" s="134"/>
      <c r="AS61" s="117" t="str">
        <f t="shared" si="10"/>
        <v/>
      </c>
      <c r="AT61" s="273"/>
      <c r="AU61" s="273"/>
      <c r="AV61" s="273"/>
      <c r="AW61" s="273"/>
      <c r="AX61" s="273"/>
      <c r="AY61" s="273"/>
      <c r="AZ61" s="273"/>
      <c r="BA61" s="273"/>
      <c r="BB61" s="273"/>
      <c r="BC61" s="273"/>
      <c r="BD61" s="273"/>
      <c r="BE61" s="273"/>
      <c r="BF61" s="135"/>
      <c r="BG61" s="117" t="str">
        <f t="shared" si="11"/>
        <v/>
      </c>
      <c r="BH61" s="273"/>
      <c r="BI61" s="273"/>
      <c r="BJ61" s="273"/>
      <c r="BK61" s="273"/>
      <c r="BL61" s="273"/>
      <c r="BM61" s="273"/>
      <c r="BN61" s="273"/>
      <c r="BO61" s="273"/>
      <c r="BP61" s="273"/>
      <c r="BQ61" s="273"/>
      <c r="BR61" s="273"/>
      <c r="BS61" s="273"/>
      <c r="BT61" s="273"/>
      <c r="BU61" s="273"/>
      <c r="BV61" s="273"/>
      <c r="BW61" s="273"/>
      <c r="BX61" s="61"/>
      <c r="BY61" s="61"/>
      <c r="BZ61" s="61"/>
    </row>
    <row r="62" spans="2:78" ht="22.5" customHeight="1" x14ac:dyDescent="0.25">
      <c r="B62" s="50" t="str">
        <f t="shared" si="13"/>
        <v/>
      </c>
      <c r="C62" s="137" t="str">
        <f t="shared" si="3"/>
        <v/>
      </c>
      <c r="D62" s="70" t="e">
        <f t="shared" si="0"/>
        <v>#N/A</v>
      </c>
      <c r="E62" s="70" t="e">
        <f t="shared" si="14"/>
        <v>#N/A</v>
      </c>
      <c r="F62" s="137" t="e">
        <f t="shared" si="12"/>
        <v>#N/A</v>
      </c>
      <c r="G62" s="53"/>
      <c r="H62" s="53"/>
      <c r="AD62" s="123" t="str">
        <f t="shared" si="6"/>
        <v/>
      </c>
      <c r="AE62" s="277" t="str">
        <f t="shared" si="7"/>
        <v/>
      </c>
      <c r="AF62" s="277"/>
      <c r="AG62" s="277"/>
      <c r="AH62" s="278" t="str">
        <f t="shared" si="8"/>
        <v/>
      </c>
      <c r="AI62" s="279"/>
      <c r="AJ62" s="279"/>
      <c r="AK62" s="279"/>
      <c r="AL62" s="278"/>
      <c r="AM62" s="279"/>
      <c r="AN62" s="279"/>
      <c r="AO62" s="279"/>
      <c r="AP62" s="133"/>
      <c r="AQ62" s="99" t="str">
        <f t="shared" si="9"/>
        <v/>
      </c>
      <c r="AR62" s="134"/>
      <c r="AS62" s="117" t="str">
        <f t="shared" si="10"/>
        <v/>
      </c>
      <c r="AT62" s="273"/>
      <c r="AU62" s="273"/>
      <c r="AV62" s="273"/>
      <c r="AW62" s="273"/>
      <c r="AX62" s="273"/>
      <c r="AY62" s="273"/>
      <c r="AZ62" s="273"/>
      <c r="BA62" s="273"/>
      <c r="BB62" s="273"/>
      <c r="BC62" s="273"/>
      <c r="BD62" s="273"/>
      <c r="BE62" s="273"/>
      <c r="BF62" s="135"/>
      <c r="BG62" s="117" t="str">
        <f t="shared" si="11"/>
        <v/>
      </c>
      <c r="BH62" s="273"/>
      <c r="BI62" s="273"/>
      <c r="BJ62" s="273"/>
      <c r="BK62" s="273"/>
      <c r="BL62" s="273"/>
      <c r="BM62" s="273"/>
      <c r="BN62" s="273"/>
      <c r="BO62" s="273"/>
      <c r="BP62" s="273"/>
      <c r="BQ62" s="273"/>
      <c r="BR62" s="273"/>
      <c r="BS62" s="273"/>
      <c r="BT62" s="273"/>
      <c r="BU62" s="273"/>
      <c r="BV62" s="273"/>
      <c r="BW62" s="273"/>
      <c r="BX62" s="61"/>
      <c r="BY62" s="61"/>
      <c r="BZ62" s="61"/>
    </row>
    <row r="63" spans="2:78" ht="22.5" customHeight="1" x14ac:dyDescent="0.25">
      <c r="B63" s="50" t="str">
        <f t="shared" si="13"/>
        <v/>
      </c>
      <c r="C63" s="137" t="str">
        <f t="shared" si="3"/>
        <v/>
      </c>
      <c r="D63" s="70" t="e">
        <f t="shared" si="0"/>
        <v>#N/A</v>
      </c>
      <c r="E63" s="70" t="e">
        <f t="shared" si="14"/>
        <v>#N/A</v>
      </c>
      <c r="F63" s="137" t="e">
        <f t="shared" si="12"/>
        <v>#N/A</v>
      </c>
      <c r="G63" s="53"/>
      <c r="H63" s="53"/>
      <c r="AD63" s="123" t="str">
        <f t="shared" si="6"/>
        <v/>
      </c>
      <c r="AE63" s="277" t="str">
        <f t="shared" si="7"/>
        <v/>
      </c>
      <c r="AF63" s="277"/>
      <c r="AG63" s="277"/>
      <c r="AH63" s="278" t="str">
        <f t="shared" si="8"/>
        <v/>
      </c>
      <c r="AI63" s="279"/>
      <c r="AJ63" s="279"/>
      <c r="AK63" s="279"/>
      <c r="AL63" s="278"/>
      <c r="AM63" s="279"/>
      <c r="AN63" s="279"/>
      <c r="AO63" s="279"/>
      <c r="AP63" s="133"/>
      <c r="AQ63" s="99" t="str">
        <f t="shared" si="9"/>
        <v/>
      </c>
      <c r="AR63" s="134"/>
      <c r="AS63" s="117" t="str">
        <f t="shared" si="10"/>
        <v/>
      </c>
      <c r="AT63" s="273"/>
      <c r="AU63" s="273"/>
      <c r="AV63" s="273"/>
      <c r="AW63" s="273"/>
      <c r="AX63" s="273"/>
      <c r="AY63" s="273"/>
      <c r="AZ63" s="273"/>
      <c r="BA63" s="273"/>
      <c r="BB63" s="273"/>
      <c r="BC63" s="273"/>
      <c r="BD63" s="273"/>
      <c r="BE63" s="273"/>
      <c r="BF63" s="135"/>
      <c r="BG63" s="117" t="str">
        <f t="shared" si="11"/>
        <v/>
      </c>
      <c r="BH63" s="273"/>
      <c r="BI63" s="273"/>
      <c r="BJ63" s="273"/>
      <c r="BK63" s="273"/>
      <c r="BL63" s="273"/>
      <c r="BM63" s="273"/>
      <c r="BN63" s="273"/>
      <c r="BO63" s="273"/>
      <c r="BP63" s="273"/>
      <c r="BQ63" s="273"/>
      <c r="BR63" s="273"/>
      <c r="BS63" s="273"/>
      <c r="BT63" s="273"/>
      <c r="BU63" s="273"/>
      <c r="BV63" s="273"/>
      <c r="BW63" s="273"/>
      <c r="BX63" s="61"/>
      <c r="BY63" s="61"/>
      <c r="BZ63" s="61"/>
    </row>
    <row r="64" spans="2:78" ht="22.5" customHeight="1" x14ac:dyDescent="0.25">
      <c r="B64" s="50" t="str">
        <f t="shared" si="13"/>
        <v/>
      </c>
      <c r="C64" s="137" t="str">
        <f t="shared" si="3"/>
        <v/>
      </c>
      <c r="D64" s="70" t="e">
        <f t="shared" si="0"/>
        <v>#N/A</v>
      </c>
      <c r="E64" s="70" t="e">
        <f t="shared" si="14"/>
        <v>#N/A</v>
      </c>
      <c r="F64" s="137" t="e">
        <f t="shared" si="12"/>
        <v>#N/A</v>
      </c>
      <c r="G64" s="53"/>
      <c r="H64" s="53"/>
      <c r="AD64" s="123" t="str">
        <f t="shared" si="6"/>
        <v/>
      </c>
      <c r="AE64" s="277" t="str">
        <f t="shared" si="7"/>
        <v/>
      </c>
      <c r="AF64" s="277"/>
      <c r="AG64" s="277"/>
      <c r="AH64" s="278" t="str">
        <f t="shared" si="8"/>
        <v/>
      </c>
      <c r="AI64" s="279"/>
      <c r="AJ64" s="279"/>
      <c r="AK64" s="279"/>
      <c r="AL64" s="278"/>
      <c r="AM64" s="279"/>
      <c r="AN64" s="279"/>
      <c r="AO64" s="279"/>
      <c r="AP64" s="133"/>
      <c r="AQ64" s="99" t="str">
        <f t="shared" si="9"/>
        <v/>
      </c>
      <c r="AR64" s="134"/>
      <c r="AS64" s="117" t="str">
        <f t="shared" si="10"/>
        <v/>
      </c>
      <c r="AT64" s="273"/>
      <c r="AU64" s="273"/>
      <c r="AV64" s="273"/>
      <c r="AW64" s="273"/>
      <c r="AX64" s="273"/>
      <c r="AY64" s="273"/>
      <c r="AZ64" s="273"/>
      <c r="BA64" s="273"/>
      <c r="BB64" s="273"/>
      <c r="BC64" s="273"/>
      <c r="BD64" s="273"/>
      <c r="BE64" s="273"/>
      <c r="BF64" s="135"/>
      <c r="BG64" s="117" t="str">
        <f t="shared" si="11"/>
        <v/>
      </c>
      <c r="BH64" s="273"/>
      <c r="BI64" s="273"/>
      <c r="BJ64" s="273"/>
      <c r="BK64" s="273"/>
      <c r="BL64" s="273"/>
      <c r="BM64" s="273"/>
      <c r="BN64" s="273"/>
      <c r="BO64" s="273"/>
      <c r="BP64" s="273"/>
      <c r="BQ64" s="273"/>
      <c r="BR64" s="273"/>
      <c r="BS64" s="273"/>
      <c r="BT64" s="273"/>
      <c r="BU64" s="273"/>
      <c r="BV64" s="273"/>
      <c r="BW64" s="273"/>
      <c r="BX64" s="61"/>
      <c r="BY64" s="61"/>
      <c r="BZ64" s="61"/>
    </row>
    <row r="65" spans="2:78" ht="22.5" customHeight="1" x14ac:dyDescent="0.25">
      <c r="B65" s="50" t="str">
        <f t="shared" si="13"/>
        <v/>
      </c>
      <c r="C65" s="137" t="str">
        <f t="shared" si="3"/>
        <v/>
      </c>
      <c r="D65" s="70" t="e">
        <f t="shared" si="0"/>
        <v>#N/A</v>
      </c>
      <c r="E65" s="70" t="e">
        <f t="shared" si="14"/>
        <v>#N/A</v>
      </c>
      <c r="F65" s="137" t="e">
        <f t="shared" si="12"/>
        <v>#N/A</v>
      </c>
      <c r="G65" s="53"/>
      <c r="H65" s="53"/>
      <c r="AD65" s="123" t="str">
        <f t="shared" si="6"/>
        <v/>
      </c>
      <c r="AE65" s="277" t="str">
        <f t="shared" si="7"/>
        <v/>
      </c>
      <c r="AF65" s="277"/>
      <c r="AG65" s="277"/>
      <c r="AH65" s="278" t="str">
        <f t="shared" si="8"/>
        <v/>
      </c>
      <c r="AI65" s="279"/>
      <c r="AJ65" s="279"/>
      <c r="AK65" s="279"/>
      <c r="AL65" s="278"/>
      <c r="AM65" s="279"/>
      <c r="AN65" s="279"/>
      <c r="AO65" s="279"/>
      <c r="AP65" s="133"/>
      <c r="AQ65" s="99" t="str">
        <f t="shared" si="9"/>
        <v/>
      </c>
      <c r="AR65" s="134"/>
      <c r="AS65" s="117" t="str">
        <f t="shared" si="10"/>
        <v/>
      </c>
      <c r="AT65" s="273"/>
      <c r="AU65" s="273"/>
      <c r="AV65" s="273"/>
      <c r="AW65" s="273"/>
      <c r="AX65" s="273"/>
      <c r="AY65" s="273"/>
      <c r="AZ65" s="273"/>
      <c r="BA65" s="273"/>
      <c r="BB65" s="273"/>
      <c r="BC65" s="273"/>
      <c r="BD65" s="273"/>
      <c r="BE65" s="273"/>
      <c r="BF65" s="135"/>
      <c r="BG65" s="117" t="str">
        <f t="shared" si="11"/>
        <v/>
      </c>
      <c r="BH65" s="273"/>
      <c r="BI65" s="273"/>
      <c r="BJ65" s="273"/>
      <c r="BK65" s="273"/>
      <c r="BL65" s="273"/>
      <c r="BM65" s="273"/>
      <c r="BN65" s="273"/>
      <c r="BO65" s="273"/>
      <c r="BP65" s="273"/>
      <c r="BQ65" s="273"/>
      <c r="BR65" s="273"/>
      <c r="BS65" s="273"/>
      <c r="BT65" s="273"/>
      <c r="BU65" s="273"/>
      <c r="BV65" s="273"/>
      <c r="BW65" s="273"/>
      <c r="BX65" s="61"/>
      <c r="BY65" s="61"/>
      <c r="BZ65" s="61"/>
    </row>
    <row r="66" spans="2:78" ht="22.5" customHeight="1" x14ac:dyDescent="0.25">
      <c r="B66" s="50" t="str">
        <f t="shared" si="13"/>
        <v/>
      </c>
      <c r="C66" s="137" t="str">
        <f t="shared" si="3"/>
        <v/>
      </c>
      <c r="D66" s="70" t="e">
        <f t="shared" si="0"/>
        <v>#N/A</v>
      </c>
      <c r="E66" s="70" t="e">
        <f t="shared" si="14"/>
        <v>#N/A</v>
      </c>
      <c r="F66" s="137" t="e">
        <f t="shared" si="12"/>
        <v>#N/A</v>
      </c>
      <c r="G66" s="53"/>
      <c r="H66" s="53"/>
      <c r="AD66" s="123" t="str">
        <f t="shared" si="6"/>
        <v/>
      </c>
      <c r="AE66" s="277" t="str">
        <f t="shared" si="7"/>
        <v/>
      </c>
      <c r="AF66" s="277"/>
      <c r="AG66" s="277"/>
      <c r="AH66" s="278" t="str">
        <f t="shared" si="8"/>
        <v/>
      </c>
      <c r="AI66" s="279"/>
      <c r="AJ66" s="279"/>
      <c r="AK66" s="279"/>
      <c r="AL66" s="278"/>
      <c r="AM66" s="279"/>
      <c r="AN66" s="279"/>
      <c r="AO66" s="279"/>
      <c r="AP66" s="133"/>
      <c r="AQ66" s="99" t="str">
        <f t="shared" si="9"/>
        <v/>
      </c>
      <c r="AR66" s="134"/>
      <c r="AS66" s="117" t="str">
        <f t="shared" si="10"/>
        <v/>
      </c>
      <c r="AT66" s="273"/>
      <c r="AU66" s="273"/>
      <c r="AV66" s="273"/>
      <c r="AW66" s="273"/>
      <c r="AX66" s="273"/>
      <c r="AY66" s="273"/>
      <c r="AZ66" s="273"/>
      <c r="BA66" s="273"/>
      <c r="BB66" s="273"/>
      <c r="BC66" s="273"/>
      <c r="BD66" s="273"/>
      <c r="BE66" s="273"/>
      <c r="BF66" s="135"/>
      <c r="BG66" s="117" t="str">
        <f t="shared" si="11"/>
        <v/>
      </c>
      <c r="BH66" s="273"/>
      <c r="BI66" s="273"/>
      <c r="BJ66" s="273"/>
      <c r="BK66" s="273"/>
      <c r="BL66" s="273"/>
      <c r="BM66" s="273"/>
      <c r="BN66" s="273"/>
      <c r="BO66" s="273"/>
      <c r="BP66" s="273"/>
      <c r="BQ66" s="273"/>
      <c r="BR66" s="273"/>
      <c r="BS66" s="273"/>
      <c r="BT66" s="273"/>
      <c r="BU66" s="273"/>
      <c r="BV66" s="273"/>
      <c r="BW66" s="273"/>
      <c r="BX66" s="61"/>
      <c r="BY66" s="61"/>
      <c r="BZ66" s="61"/>
    </row>
    <row r="67" spans="2:78" ht="22.5" customHeight="1" x14ac:dyDescent="0.25">
      <c r="B67" s="50" t="str">
        <f t="shared" si="13"/>
        <v/>
      </c>
      <c r="C67" s="137" t="str">
        <f t="shared" si="3"/>
        <v/>
      </c>
      <c r="D67" s="70" t="e">
        <f t="shared" si="0"/>
        <v>#N/A</v>
      </c>
      <c r="E67" s="70" t="e">
        <f t="shared" si="14"/>
        <v>#N/A</v>
      </c>
      <c r="F67" s="137" t="e">
        <f t="shared" si="12"/>
        <v>#N/A</v>
      </c>
      <c r="G67" s="53"/>
      <c r="H67" s="53"/>
      <c r="AD67" s="123" t="str">
        <f t="shared" si="6"/>
        <v/>
      </c>
      <c r="AE67" s="277" t="str">
        <f t="shared" si="7"/>
        <v/>
      </c>
      <c r="AF67" s="277"/>
      <c r="AG67" s="277"/>
      <c r="AH67" s="278" t="str">
        <f t="shared" si="8"/>
        <v/>
      </c>
      <c r="AI67" s="279"/>
      <c r="AJ67" s="279"/>
      <c r="AK67" s="279"/>
      <c r="AL67" s="278"/>
      <c r="AM67" s="279"/>
      <c r="AN67" s="279"/>
      <c r="AO67" s="279"/>
      <c r="AP67" s="133"/>
      <c r="AQ67" s="99" t="str">
        <f t="shared" si="9"/>
        <v/>
      </c>
      <c r="AR67" s="134"/>
      <c r="AS67" s="117" t="str">
        <f t="shared" si="10"/>
        <v/>
      </c>
      <c r="AT67" s="273"/>
      <c r="AU67" s="273"/>
      <c r="AV67" s="273"/>
      <c r="AW67" s="273"/>
      <c r="AX67" s="273"/>
      <c r="AY67" s="273"/>
      <c r="AZ67" s="273"/>
      <c r="BA67" s="273"/>
      <c r="BB67" s="273"/>
      <c r="BC67" s="273"/>
      <c r="BD67" s="273"/>
      <c r="BE67" s="273"/>
      <c r="BF67" s="135"/>
      <c r="BG67" s="117" t="str">
        <f t="shared" si="11"/>
        <v/>
      </c>
      <c r="BH67" s="273"/>
      <c r="BI67" s="273"/>
      <c r="BJ67" s="273"/>
      <c r="BK67" s="273"/>
      <c r="BL67" s="273"/>
      <c r="BM67" s="273"/>
      <c r="BN67" s="273"/>
      <c r="BO67" s="273"/>
      <c r="BP67" s="273"/>
      <c r="BQ67" s="273"/>
      <c r="BR67" s="273"/>
      <c r="BS67" s="273"/>
      <c r="BT67" s="273"/>
      <c r="BU67" s="273"/>
      <c r="BV67" s="273"/>
      <c r="BW67" s="273"/>
      <c r="BX67" s="61"/>
      <c r="BY67" s="61"/>
      <c r="BZ67" s="61"/>
    </row>
    <row r="68" spans="2:78" ht="22.5" customHeight="1" x14ac:dyDescent="0.25">
      <c r="B68" s="50" t="str">
        <f t="shared" si="13"/>
        <v/>
      </c>
      <c r="C68" s="137" t="str">
        <f t="shared" si="3"/>
        <v/>
      </c>
      <c r="D68" s="70" t="e">
        <f t="shared" si="0"/>
        <v>#N/A</v>
      </c>
      <c r="E68" s="70" t="e">
        <f t="shared" si="14"/>
        <v>#N/A</v>
      </c>
      <c r="F68" s="137" t="e">
        <f t="shared" si="12"/>
        <v>#N/A</v>
      </c>
      <c r="G68" s="53"/>
      <c r="H68" s="53"/>
      <c r="AD68" s="123" t="str">
        <f t="shared" si="6"/>
        <v/>
      </c>
      <c r="AE68" s="277" t="str">
        <f t="shared" si="7"/>
        <v/>
      </c>
      <c r="AF68" s="277"/>
      <c r="AG68" s="277"/>
      <c r="AH68" s="278" t="str">
        <f t="shared" si="8"/>
        <v/>
      </c>
      <c r="AI68" s="279"/>
      <c r="AJ68" s="279"/>
      <c r="AK68" s="279"/>
      <c r="AL68" s="278"/>
      <c r="AM68" s="279"/>
      <c r="AN68" s="279"/>
      <c r="AO68" s="279"/>
      <c r="AP68" s="133"/>
      <c r="AQ68" s="99" t="str">
        <f t="shared" si="9"/>
        <v/>
      </c>
      <c r="AR68" s="134"/>
      <c r="AS68" s="117" t="str">
        <f t="shared" si="10"/>
        <v/>
      </c>
      <c r="AT68" s="273"/>
      <c r="AU68" s="273"/>
      <c r="AV68" s="273"/>
      <c r="AW68" s="273"/>
      <c r="AX68" s="273"/>
      <c r="AY68" s="273"/>
      <c r="AZ68" s="273"/>
      <c r="BA68" s="273"/>
      <c r="BB68" s="273"/>
      <c r="BC68" s="273"/>
      <c r="BD68" s="273"/>
      <c r="BE68" s="273"/>
      <c r="BF68" s="135"/>
      <c r="BG68" s="117" t="str">
        <f t="shared" si="11"/>
        <v/>
      </c>
      <c r="BH68" s="273"/>
      <c r="BI68" s="273"/>
      <c r="BJ68" s="273"/>
      <c r="BK68" s="273"/>
      <c r="BL68" s="273"/>
      <c r="BM68" s="273"/>
      <c r="BN68" s="273"/>
      <c r="BO68" s="273"/>
      <c r="BP68" s="273"/>
      <c r="BQ68" s="273"/>
      <c r="BR68" s="273"/>
      <c r="BS68" s="273"/>
      <c r="BT68" s="273"/>
      <c r="BU68" s="273"/>
      <c r="BV68" s="273"/>
      <c r="BW68" s="273"/>
      <c r="BX68" s="61"/>
      <c r="BY68" s="61"/>
      <c r="BZ68" s="61"/>
    </row>
    <row r="69" spans="2:78" ht="22.5" customHeight="1" x14ac:dyDescent="0.25">
      <c r="B69" s="50" t="str">
        <f t="shared" si="13"/>
        <v/>
      </c>
      <c r="C69" s="137" t="str">
        <f t="shared" si="3"/>
        <v/>
      </c>
      <c r="D69" s="70" t="e">
        <f t="shared" si="0"/>
        <v>#N/A</v>
      </c>
      <c r="E69" s="70" t="e">
        <f t="shared" si="14"/>
        <v>#N/A</v>
      </c>
      <c r="F69" s="137" t="e">
        <f t="shared" si="12"/>
        <v>#N/A</v>
      </c>
      <c r="G69" s="53"/>
      <c r="H69" s="53"/>
      <c r="AD69" s="123" t="str">
        <f t="shared" si="6"/>
        <v/>
      </c>
      <c r="AE69" s="277" t="str">
        <f t="shared" si="7"/>
        <v/>
      </c>
      <c r="AF69" s="277"/>
      <c r="AG69" s="277"/>
      <c r="AH69" s="278" t="str">
        <f t="shared" si="8"/>
        <v/>
      </c>
      <c r="AI69" s="279"/>
      <c r="AJ69" s="279"/>
      <c r="AK69" s="279"/>
      <c r="AL69" s="278"/>
      <c r="AM69" s="279"/>
      <c r="AN69" s="279"/>
      <c r="AO69" s="279"/>
      <c r="AP69" s="133"/>
      <c r="AQ69" s="99" t="str">
        <f t="shared" si="9"/>
        <v/>
      </c>
      <c r="AR69" s="134"/>
      <c r="AS69" s="117" t="str">
        <f t="shared" si="10"/>
        <v/>
      </c>
      <c r="AT69" s="273"/>
      <c r="AU69" s="273"/>
      <c r="AV69" s="273"/>
      <c r="AW69" s="273"/>
      <c r="AX69" s="273"/>
      <c r="AY69" s="273"/>
      <c r="AZ69" s="273"/>
      <c r="BA69" s="273"/>
      <c r="BB69" s="273"/>
      <c r="BC69" s="273"/>
      <c r="BD69" s="273"/>
      <c r="BE69" s="273"/>
      <c r="BF69" s="135"/>
      <c r="BG69" s="117" t="str">
        <f t="shared" si="11"/>
        <v/>
      </c>
      <c r="BH69" s="273"/>
      <c r="BI69" s="273"/>
      <c r="BJ69" s="273"/>
      <c r="BK69" s="273"/>
      <c r="BL69" s="273"/>
      <c r="BM69" s="273"/>
      <c r="BN69" s="273"/>
      <c r="BO69" s="273"/>
      <c r="BP69" s="273"/>
      <c r="BQ69" s="273"/>
      <c r="BR69" s="273"/>
      <c r="BS69" s="273"/>
      <c r="BT69" s="273"/>
      <c r="BU69" s="273"/>
      <c r="BV69" s="273"/>
      <c r="BW69" s="273"/>
      <c r="BX69" s="61"/>
      <c r="BY69" s="61"/>
      <c r="BZ69" s="61"/>
    </row>
    <row r="70" spans="2:78" ht="22.5" customHeight="1" x14ac:dyDescent="0.25">
      <c r="B70" s="50" t="str">
        <f t="shared" si="13"/>
        <v/>
      </c>
      <c r="C70" s="137" t="str">
        <f t="shared" si="3"/>
        <v/>
      </c>
      <c r="D70" s="70" t="e">
        <f t="shared" si="0"/>
        <v>#N/A</v>
      </c>
      <c r="E70" s="70" t="e">
        <f t="shared" si="14"/>
        <v>#N/A</v>
      </c>
      <c r="F70" s="137" t="e">
        <f t="shared" si="12"/>
        <v>#N/A</v>
      </c>
      <c r="G70" s="53"/>
      <c r="H70" s="53"/>
      <c r="AD70" s="123" t="str">
        <f t="shared" si="6"/>
        <v/>
      </c>
      <c r="AE70" s="277" t="str">
        <f t="shared" si="7"/>
        <v/>
      </c>
      <c r="AF70" s="277"/>
      <c r="AG70" s="277"/>
      <c r="AH70" s="278" t="str">
        <f t="shared" si="8"/>
        <v/>
      </c>
      <c r="AI70" s="279"/>
      <c r="AJ70" s="279"/>
      <c r="AK70" s="279"/>
      <c r="AL70" s="278"/>
      <c r="AM70" s="279"/>
      <c r="AN70" s="279"/>
      <c r="AO70" s="279"/>
      <c r="AP70" s="133"/>
      <c r="AQ70" s="99" t="str">
        <f t="shared" si="9"/>
        <v/>
      </c>
      <c r="AR70" s="134"/>
      <c r="AS70" s="117" t="str">
        <f t="shared" si="10"/>
        <v/>
      </c>
      <c r="AT70" s="273"/>
      <c r="AU70" s="273"/>
      <c r="AV70" s="273"/>
      <c r="AW70" s="273"/>
      <c r="AX70" s="273"/>
      <c r="AY70" s="273"/>
      <c r="AZ70" s="273"/>
      <c r="BA70" s="273"/>
      <c r="BB70" s="273"/>
      <c r="BC70" s="273"/>
      <c r="BD70" s="273"/>
      <c r="BE70" s="273"/>
      <c r="BF70" s="135"/>
      <c r="BG70" s="117" t="str">
        <f t="shared" si="11"/>
        <v/>
      </c>
      <c r="BH70" s="273"/>
      <c r="BI70" s="273"/>
      <c r="BJ70" s="273"/>
      <c r="BK70" s="273"/>
      <c r="BL70" s="273"/>
      <c r="BM70" s="273"/>
      <c r="BN70" s="273"/>
      <c r="BO70" s="273"/>
      <c r="BP70" s="273"/>
      <c r="BQ70" s="273"/>
      <c r="BR70" s="273"/>
      <c r="BS70" s="273"/>
      <c r="BT70" s="273"/>
      <c r="BU70" s="273"/>
      <c r="BV70" s="273"/>
      <c r="BW70" s="273"/>
      <c r="BX70" s="61"/>
      <c r="BY70" s="61"/>
      <c r="BZ70" s="61"/>
    </row>
    <row r="71" spans="2:78" ht="22.5" customHeight="1" x14ac:dyDescent="0.25">
      <c r="B71" s="50" t="str">
        <f t="shared" si="13"/>
        <v/>
      </c>
      <c r="C71" s="137" t="str">
        <f t="shared" si="3"/>
        <v/>
      </c>
      <c r="D71" s="70" t="e">
        <f t="shared" si="0"/>
        <v>#N/A</v>
      </c>
      <c r="E71" s="70" t="e">
        <f t="shared" si="14"/>
        <v>#N/A</v>
      </c>
      <c r="F71" s="137" t="e">
        <f t="shared" si="12"/>
        <v>#N/A</v>
      </c>
      <c r="G71" s="53"/>
      <c r="H71" s="53"/>
      <c r="AD71" s="123" t="str">
        <f t="shared" si="6"/>
        <v/>
      </c>
      <c r="AE71" s="277" t="str">
        <f t="shared" si="7"/>
        <v/>
      </c>
      <c r="AF71" s="277"/>
      <c r="AG71" s="277"/>
      <c r="AH71" s="278" t="str">
        <f t="shared" si="8"/>
        <v/>
      </c>
      <c r="AI71" s="279"/>
      <c r="AJ71" s="279"/>
      <c r="AK71" s="279"/>
      <c r="AL71" s="278"/>
      <c r="AM71" s="279"/>
      <c r="AN71" s="279"/>
      <c r="AO71" s="279"/>
      <c r="AP71" s="133"/>
      <c r="AQ71" s="99" t="str">
        <f t="shared" si="9"/>
        <v/>
      </c>
      <c r="AR71" s="134"/>
      <c r="AS71" s="117" t="str">
        <f t="shared" si="10"/>
        <v/>
      </c>
      <c r="AT71" s="273"/>
      <c r="AU71" s="273"/>
      <c r="AV71" s="273"/>
      <c r="AW71" s="273"/>
      <c r="AX71" s="273"/>
      <c r="AY71" s="273"/>
      <c r="AZ71" s="273"/>
      <c r="BA71" s="273"/>
      <c r="BB71" s="273"/>
      <c r="BC71" s="273"/>
      <c r="BD71" s="273"/>
      <c r="BE71" s="273"/>
      <c r="BF71" s="135"/>
      <c r="BG71" s="117" t="str">
        <f t="shared" si="11"/>
        <v/>
      </c>
      <c r="BH71" s="273"/>
      <c r="BI71" s="273"/>
      <c r="BJ71" s="273"/>
      <c r="BK71" s="273"/>
      <c r="BL71" s="273"/>
      <c r="BM71" s="273"/>
      <c r="BN71" s="273"/>
      <c r="BO71" s="273"/>
      <c r="BP71" s="273"/>
      <c r="BQ71" s="273"/>
      <c r="BR71" s="273"/>
      <c r="BS71" s="273"/>
      <c r="BT71" s="273"/>
      <c r="BU71" s="273"/>
      <c r="BV71" s="273"/>
      <c r="BW71" s="273"/>
      <c r="BX71" s="61"/>
      <c r="BY71" s="61"/>
      <c r="BZ71" s="61"/>
    </row>
    <row r="72" spans="2:78" ht="22.5" customHeight="1" x14ac:dyDescent="0.25">
      <c r="B72" s="50" t="str">
        <f t="shared" si="13"/>
        <v/>
      </c>
      <c r="C72" s="137" t="str">
        <f t="shared" si="3"/>
        <v/>
      </c>
      <c r="D72" s="70" t="e">
        <f t="shared" si="0"/>
        <v>#N/A</v>
      </c>
      <c r="E72" s="70" t="e">
        <f t="shared" si="14"/>
        <v>#N/A</v>
      </c>
      <c r="F72" s="137" t="e">
        <f t="shared" si="12"/>
        <v>#N/A</v>
      </c>
      <c r="G72" s="53"/>
      <c r="H72" s="53"/>
      <c r="AD72" s="123" t="str">
        <f t="shared" si="6"/>
        <v/>
      </c>
      <c r="AE72" s="277" t="str">
        <f t="shared" si="7"/>
        <v/>
      </c>
      <c r="AF72" s="277"/>
      <c r="AG72" s="277"/>
      <c r="AH72" s="278" t="str">
        <f t="shared" si="8"/>
        <v/>
      </c>
      <c r="AI72" s="279"/>
      <c r="AJ72" s="279"/>
      <c r="AK72" s="279"/>
      <c r="AL72" s="278"/>
      <c r="AM72" s="279"/>
      <c r="AN72" s="279"/>
      <c r="AO72" s="279"/>
      <c r="AP72" s="133"/>
      <c r="AQ72" s="99" t="str">
        <f t="shared" si="9"/>
        <v/>
      </c>
      <c r="AR72" s="134"/>
      <c r="AS72" s="117" t="str">
        <f t="shared" si="10"/>
        <v/>
      </c>
      <c r="AT72" s="273"/>
      <c r="AU72" s="273"/>
      <c r="AV72" s="273"/>
      <c r="AW72" s="273"/>
      <c r="AX72" s="273"/>
      <c r="AY72" s="273"/>
      <c r="AZ72" s="273"/>
      <c r="BA72" s="273"/>
      <c r="BB72" s="273"/>
      <c r="BC72" s="273"/>
      <c r="BD72" s="273"/>
      <c r="BE72" s="273"/>
      <c r="BF72" s="135"/>
      <c r="BG72" s="117" t="str">
        <f t="shared" si="11"/>
        <v/>
      </c>
      <c r="BH72" s="273"/>
      <c r="BI72" s="273"/>
      <c r="BJ72" s="273"/>
      <c r="BK72" s="273"/>
      <c r="BL72" s="273"/>
      <c r="BM72" s="273"/>
      <c r="BN72" s="273"/>
      <c r="BO72" s="273"/>
      <c r="BP72" s="273"/>
      <c r="BQ72" s="273"/>
      <c r="BR72" s="273"/>
      <c r="BS72" s="273"/>
      <c r="BT72" s="273"/>
      <c r="BU72" s="273"/>
      <c r="BV72" s="273"/>
      <c r="BW72" s="273"/>
      <c r="BX72" s="61"/>
      <c r="BY72" s="61"/>
      <c r="BZ72" s="61"/>
    </row>
    <row r="73" spans="2:78" ht="22.5" customHeight="1" x14ac:dyDescent="0.25">
      <c r="B73" s="50" t="str">
        <f t="shared" si="13"/>
        <v/>
      </c>
      <c r="C73" s="137" t="str">
        <f t="shared" si="3"/>
        <v/>
      </c>
      <c r="D73" s="70" t="e">
        <f t="shared" si="0"/>
        <v>#N/A</v>
      </c>
      <c r="E73" s="70" t="e">
        <f t="shared" si="14"/>
        <v>#N/A</v>
      </c>
      <c r="F73" s="137" t="e">
        <f t="shared" si="12"/>
        <v>#N/A</v>
      </c>
      <c r="G73" s="53"/>
      <c r="H73" s="53"/>
      <c r="AD73" s="123" t="str">
        <f t="shared" si="6"/>
        <v/>
      </c>
      <c r="AE73" s="277" t="str">
        <f t="shared" si="7"/>
        <v/>
      </c>
      <c r="AF73" s="277"/>
      <c r="AG73" s="277"/>
      <c r="AH73" s="278" t="str">
        <f t="shared" si="8"/>
        <v/>
      </c>
      <c r="AI73" s="279"/>
      <c r="AJ73" s="279"/>
      <c r="AK73" s="279"/>
      <c r="AL73" s="278"/>
      <c r="AM73" s="279"/>
      <c r="AN73" s="279"/>
      <c r="AO73" s="279"/>
      <c r="AP73" s="133"/>
      <c r="AQ73" s="99" t="str">
        <f t="shared" si="9"/>
        <v/>
      </c>
      <c r="AR73" s="134"/>
      <c r="AS73" s="117" t="str">
        <f t="shared" si="10"/>
        <v/>
      </c>
      <c r="AT73" s="273"/>
      <c r="AU73" s="273"/>
      <c r="AV73" s="273"/>
      <c r="AW73" s="273"/>
      <c r="AX73" s="273"/>
      <c r="AY73" s="273"/>
      <c r="AZ73" s="273"/>
      <c r="BA73" s="273"/>
      <c r="BB73" s="273"/>
      <c r="BC73" s="273"/>
      <c r="BD73" s="273"/>
      <c r="BE73" s="273"/>
      <c r="BF73" s="135"/>
      <c r="BG73" s="117" t="str">
        <f t="shared" si="11"/>
        <v/>
      </c>
      <c r="BH73" s="273"/>
      <c r="BI73" s="273"/>
      <c r="BJ73" s="273"/>
      <c r="BK73" s="273"/>
      <c r="BL73" s="273"/>
      <c r="BM73" s="273"/>
      <c r="BN73" s="273"/>
      <c r="BO73" s="273"/>
      <c r="BP73" s="273"/>
      <c r="BQ73" s="273"/>
      <c r="BR73" s="273"/>
      <c r="BS73" s="273"/>
      <c r="BT73" s="273"/>
      <c r="BU73" s="273"/>
      <c r="BV73" s="273"/>
      <c r="BW73" s="273"/>
      <c r="BX73" s="61"/>
      <c r="BY73" s="61"/>
      <c r="BZ73" s="61"/>
    </row>
    <row r="74" spans="2:78" ht="22.5" customHeight="1" x14ac:dyDescent="0.25">
      <c r="B74" s="50" t="str">
        <f t="shared" si="13"/>
        <v/>
      </c>
      <c r="C74" s="137" t="str">
        <f t="shared" si="3"/>
        <v/>
      </c>
      <c r="D74" s="70" t="e">
        <f t="shared" si="0"/>
        <v>#N/A</v>
      </c>
      <c r="E74" s="70" t="e">
        <f t="shared" si="14"/>
        <v>#N/A</v>
      </c>
      <c r="F74" s="137" t="e">
        <f t="shared" si="12"/>
        <v>#N/A</v>
      </c>
      <c r="G74" s="53"/>
      <c r="H74" s="53"/>
      <c r="AD74" s="123" t="str">
        <f t="shared" si="6"/>
        <v/>
      </c>
      <c r="AE74" s="277" t="str">
        <f t="shared" si="7"/>
        <v/>
      </c>
      <c r="AF74" s="277"/>
      <c r="AG74" s="277"/>
      <c r="AH74" s="278" t="str">
        <f t="shared" si="8"/>
        <v/>
      </c>
      <c r="AI74" s="279"/>
      <c r="AJ74" s="279"/>
      <c r="AK74" s="279"/>
      <c r="AL74" s="278"/>
      <c r="AM74" s="279"/>
      <c r="AN74" s="279"/>
      <c r="AO74" s="279"/>
      <c r="AP74" s="133"/>
      <c r="AQ74" s="99" t="str">
        <f t="shared" si="9"/>
        <v/>
      </c>
      <c r="AR74" s="134"/>
      <c r="AS74" s="117" t="str">
        <f t="shared" si="10"/>
        <v/>
      </c>
      <c r="AT74" s="273"/>
      <c r="AU74" s="273"/>
      <c r="AV74" s="273"/>
      <c r="AW74" s="273"/>
      <c r="AX74" s="273"/>
      <c r="AY74" s="273"/>
      <c r="AZ74" s="273"/>
      <c r="BA74" s="273"/>
      <c r="BB74" s="273"/>
      <c r="BC74" s="273"/>
      <c r="BD74" s="273"/>
      <c r="BE74" s="273"/>
      <c r="BF74" s="135"/>
      <c r="BG74" s="117" t="str">
        <f t="shared" si="11"/>
        <v/>
      </c>
      <c r="BH74" s="273"/>
      <c r="BI74" s="273"/>
      <c r="BJ74" s="273"/>
      <c r="BK74" s="273"/>
      <c r="BL74" s="273"/>
      <c r="BM74" s="273"/>
      <c r="BN74" s="273"/>
      <c r="BO74" s="273"/>
      <c r="BP74" s="273"/>
      <c r="BQ74" s="273"/>
      <c r="BR74" s="273"/>
      <c r="BS74" s="273"/>
      <c r="BT74" s="273"/>
      <c r="BU74" s="273"/>
      <c r="BV74" s="273"/>
      <c r="BW74" s="273"/>
      <c r="BX74" s="61"/>
      <c r="BY74" s="61"/>
      <c r="BZ74" s="61"/>
    </row>
    <row r="75" spans="2:78" ht="22.5" customHeight="1" x14ac:dyDescent="0.25">
      <c r="B75" s="50" t="str">
        <f t="shared" si="13"/>
        <v/>
      </c>
      <c r="C75" s="137" t="str">
        <f t="shared" si="3"/>
        <v/>
      </c>
      <c r="D75" s="70" t="e">
        <f t="shared" si="0"/>
        <v>#N/A</v>
      </c>
      <c r="E75" s="70" t="e">
        <f t="shared" si="14"/>
        <v>#N/A</v>
      </c>
      <c r="F75" s="137" t="e">
        <f t="shared" si="12"/>
        <v>#N/A</v>
      </c>
      <c r="G75" s="53"/>
      <c r="H75" s="53"/>
      <c r="AD75" s="123" t="str">
        <f t="shared" si="6"/>
        <v/>
      </c>
      <c r="AE75" s="277" t="str">
        <f t="shared" si="7"/>
        <v/>
      </c>
      <c r="AF75" s="277"/>
      <c r="AG75" s="277"/>
      <c r="AH75" s="278" t="str">
        <f t="shared" si="8"/>
        <v/>
      </c>
      <c r="AI75" s="279"/>
      <c r="AJ75" s="279"/>
      <c r="AK75" s="279"/>
      <c r="AL75" s="278"/>
      <c r="AM75" s="279"/>
      <c r="AN75" s="279"/>
      <c r="AO75" s="279"/>
      <c r="AP75" s="133"/>
      <c r="AQ75" s="99" t="str">
        <f t="shared" si="9"/>
        <v/>
      </c>
      <c r="AR75" s="134"/>
      <c r="AS75" s="117" t="str">
        <f t="shared" si="10"/>
        <v/>
      </c>
      <c r="AT75" s="273"/>
      <c r="AU75" s="273"/>
      <c r="AV75" s="273"/>
      <c r="AW75" s="273"/>
      <c r="AX75" s="273"/>
      <c r="AY75" s="273"/>
      <c r="AZ75" s="273"/>
      <c r="BA75" s="273"/>
      <c r="BB75" s="273"/>
      <c r="BC75" s="273"/>
      <c r="BD75" s="273"/>
      <c r="BE75" s="273"/>
      <c r="BF75" s="135"/>
      <c r="BG75" s="117" t="str">
        <f t="shared" si="11"/>
        <v/>
      </c>
      <c r="BH75" s="273"/>
      <c r="BI75" s="273"/>
      <c r="BJ75" s="273"/>
      <c r="BK75" s="273"/>
      <c r="BL75" s="273"/>
      <c r="BM75" s="273"/>
      <c r="BN75" s="273"/>
      <c r="BO75" s="273"/>
      <c r="BP75" s="273"/>
      <c r="BQ75" s="273"/>
      <c r="BR75" s="273"/>
      <c r="BS75" s="273"/>
      <c r="BT75" s="273"/>
      <c r="BU75" s="273"/>
      <c r="BV75" s="273"/>
      <c r="BW75" s="273"/>
      <c r="BX75" s="61"/>
      <c r="BY75" s="61"/>
      <c r="BZ75" s="61"/>
    </row>
    <row r="76" spans="2:78" ht="22.5" customHeight="1" x14ac:dyDescent="0.25">
      <c r="B76" s="50" t="str">
        <f t="shared" si="13"/>
        <v/>
      </c>
      <c r="C76" s="137" t="str">
        <f t="shared" si="3"/>
        <v/>
      </c>
      <c r="D76" s="70" t="e">
        <f t="shared" si="0"/>
        <v>#N/A</v>
      </c>
      <c r="E76" s="70" t="e">
        <f t="shared" si="14"/>
        <v>#N/A</v>
      </c>
      <c r="F76" s="137" t="e">
        <f t="shared" si="12"/>
        <v>#N/A</v>
      </c>
      <c r="G76" s="53"/>
      <c r="H76" s="53"/>
      <c r="AD76" s="123" t="str">
        <f t="shared" si="6"/>
        <v/>
      </c>
      <c r="AE76" s="277" t="str">
        <f t="shared" si="7"/>
        <v/>
      </c>
      <c r="AF76" s="277"/>
      <c r="AG76" s="277"/>
      <c r="AH76" s="278" t="str">
        <f t="shared" si="8"/>
        <v/>
      </c>
      <c r="AI76" s="279"/>
      <c r="AJ76" s="279"/>
      <c r="AK76" s="279"/>
      <c r="AL76" s="278"/>
      <c r="AM76" s="279"/>
      <c r="AN76" s="279"/>
      <c r="AO76" s="279"/>
      <c r="AP76" s="133"/>
      <c r="AQ76" s="99" t="str">
        <f t="shared" si="9"/>
        <v/>
      </c>
      <c r="AR76" s="134"/>
      <c r="AS76" s="117" t="str">
        <f t="shared" si="10"/>
        <v/>
      </c>
      <c r="AT76" s="273"/>
      <c r="AU76" s="273"/>
      <c r="AV76" s="273"/>
      <c r="AW76" s="273"/>
      <c r="AX76" s="273"/>
      <c r="AY76" s="273"/>
      <c r="AZ76" s="273"/>
      <c r="BA76" s="273"/>
      <c r="BB76" s="273"/>
      <c r="BC76" s="273"/>
      <c r="BD76" s="273"/>
      <c r="BE76" s="273"/>
      <c r="BF76" s="135"/>
      <c r="BG76" s="117" t="str">
        <f t="shared" si="11"/>
        <v/>
      </c>
      <c r="BH76" s="273"/>
      <c r="BI76" s="273"/>
      <c r="BJ76" s="273"/>
      <c r="BK76" s="273"/>
      <c r="BL76" s="273"/>
      <c r="BM76" s="273"/>
      <c r="BN76" s="273"/>
      <c r="BO76" s="273"/>
      <c r="BP76" s="273"/>
      <c r="BQ76" s="273"/>
      <c r="BR76" s="273"/>
      <c r="BS76" s="273"/>
      <c r="BT76" s="273"/>
      <c r="BU76" s="273"/>
      <c r="BV76" s="273"/>
      <c r="BW76" s="273"/>
      <c r="BX76" s="61"/>
      <c r="BY76" s="61"/>
      <c r="BZ76" s="61"/>
    </row>
    <row r="77" spans="2:78" ht="22.5" customHeight="1" x14ac:dyDescent="0.25">
      <c r="B77" s="50" t="str">
        <f t="shared" si="13"/>
        <v/>
      </c>
      <c r="C77" s="137" t="str">
        <f t="shared" si="3"/>
        <v/>
      </c>
      <c r="D77" s="70" t="e">
        <f t="shared" si="0"/>
        <v>#N/A</v>
      </c>
      <c r="E77" s="70" t="e">
        <f t="shared" si="14"/>
        <v>#N/A</v>
      </c>
      <c r="F77" s="137" t="e">
        <f t="shared" si="12"/>
        <v>#N/A</v>
      </c>
      <c r="G77" s="53"/>
      <c r="H77" s="53"/>
      <c r="AD77" s="123" t="str">
        <f t="shared" si="6"/>
        <v/>
      </c>
      <c r="AE77" s="277" t="str">
        <f t="shared" si="7"/>
        <v/>
      </c>
      <c r="AF77" s="277"/>
      <c r="AG77" s="277"/>
      <c r="AH77" s="278" t="str">
        <f t="shared" si="8"/>
        <v/>
      </c>
      <c r="AI77" s="279"/>
      <c r="AJ77" s="279"/>
      <c r="AK77" s="279"/>
      <c r="AL77" s="278"/>
      <c r="AM77" s="279"/>
      <c r="AN77" s="279"/>
      <c r="AO77" s="279"/>
      <c r="AP77" s="133"/>
      <c r="AQ77" s="99" t="str">
        <f t="shared" si="9"/>
        <v/>
      </c>
      <c r="AR77" s="134"/>
      <c r="AS77" s="117" t="str">
        <f t="shared" si="10"/>
        <v/>
      </c>
      <c r="AT77" s="273"/>
      <c r="AU77" s="273"/>
      <c r="AV77" s="273"/>
      <c r="AW77" s="273"/>
      <c r="AX77" s="273"/>
      <c r="AY77" s="273"/>
      <c r="AZ77" s="273"/>
      <c r="BA77" s="273"/>
      <c r="BB77" s="273"/>
      <c r="BC77" s="273"/>
      <c r="BD77" s="273"/>
      <c r="BE77" s="273"/>
      <c r="BF77" s="135"/>
      <c r="BG77" s="117" t="str">
        <f t="shared" si="11"/>
        <v/>
      </c>
      <c r="BH77" s="273"/>
      <c r="BI77" s="273"/>
      <c r="BJ77" s="273"/>
      <c r="BK77" s="273"/>
      <c r="BL77" s="273"/>
      <c r="BM77" s="273"/>
      <c r="BN77" s="273"/>
      <c r="BO77" s="273"/>
      <c r="BP77" s="273"/>
      <c r="BQ77" s="273"/>
      <c r="BR77" s="273"/>
      <c r="BS77" s="273"/>
      <c r="BT77" s="273"/>
      <c r="BU77" s="273"/>
      <c r="BV77" s="273"/>
      <c r="BW77" s="273"/>
      <c r="BX77" s="61"/>
      <c r="BY77" s="61"/>
      <c r="BZ77" s="61"/>
    </row>
    <row r="78" spans="2:78" ht="22.5" customHeight="1" x14ac:dyDescent="0.25">
      <c r="B78" s="50" t="str">
        <f t="shared" si="13"/>
        <v/>
      </c>
      <c r="C78" s="137" t="str">
        <f t="shared" si="3"/>
        <v/>
      </c>
      <c r="D78" s="70" t="e">
        <f t="shared" si="0"/>
        <v>#N/A</v>
      </c>
      <c r="E78" s="70" t="e">
        <f t="shared" si="14"/>
        <v>#N/A</v>
      </c>
      <c r="F78" s="137" t="e">
        <f t="shared" si="12"/>
        <v>#N/A</v>
      </c>
      <c r="G78" s="53"/>
      <c r="H78" s="53"/>
      <c r="AD78" s="123" t="str">
        <f t="shared" si="6"/>
        <v/>
      </c>
      <c r="AE78" s="277" t="str">
        <f t="shared" si="7"/>
        <v/>
      </c>
      <c r="AF78" s="277"/>
      <c r="AG78" s="277"/>
      <c r="AH78" s="278" t="str">
        <f t="shared" si="8"/>
        <v/>
      </c>
      <c r="AI78" s="279"/>
      <c r="AJ78" s="279"/>
      <c r="AK78" s="279"/>
      <c r="AL78" s="278"/>
      <c r="AM78" s="279"/>
      <c r="AN78" s="279"/>
      <c r="AO78" s="279"/>
      <c r="AP78" s="133"/>
      <c r="AQ78" s="99" t="str">
        <f t="shared" si="9"/>
        <v/>
      </c>
      <c r="AR78" s="134"/>
      <c r="AS78" s="117" t="str">
        <f t="shared" si="10"/>
        <v/>
      </c>
      <c r="AT78" s="273"/>
      <c r="AU78" s="273"/>
      <c r="AV78" s="273"/>
      <c r="AW78" s="273"/>
      <c r="AX78" s="273"/>
      <c r="AY78" s="273"/>
      <c r="AZ78" s="273"/>
      <c r="BA78" s="273"/>
      <c r="BB78" s="273"/>
      <c r="BC78" s="273"/>
      <c r="BD78" s="273"/>
      <c r="BE78" s="273"/>
      <c r="BF78" s="135"/>
      <c r="BG78" s="117" t="str">
        <f t="shared" si="11"/>
        <v/>
      </c>
      <c r="BH78" s="273"/>
      <c r="BI78" s="273"/>
      <c r="BJ78" s="273"/>
      <c r="BK78" s="273"/>
      <c r="BL78" s="273"/>
      <c r="BM78" s="273"/>
      <c r="BN78" s="273"/>
      <c r="BO78" s="273"/>
      <c r="BP78" s="273"/>
      <c r="BQ78" s="273"/>
      <c r="BR78" s="273"/>
      <c r="BS78" s="273"/>
      <c r="BT78" s="273"/>
      <c r="BU78" s="273"/>
      <c r="BV78" s="273"/>
      <c r="BW78" s="273"/>
      <c r="BX78" s="61"/>
      <c r="BY78" s="61"/>
      <c r="BZ78" s="61"/>
    </row>
    <row r="79" spans="2:78" ht="22.5" customHeight="1" x14ac:dyDescent="0.25">
      <c r="B79" s="50" t="str">
        <f t="shared" si="13"/>
        <v/>
      </c>
      <c r="C79" s="137" t="str">
        <f t="shared" si="3"/>
        <v/>
      </c>
      <c r="D79" s="70" t="e">
        <f t="shared" si="0"/>
        <v>#N/A</v>
      </c>
      <c r="E79" s="70" t="e">
        <f t="shared" si="14"/>
        <v>#N/A</v>
      </c>
      <c r="F79" s="137" t="e">
        <f t="shared" si="12"/>
        <v>#N/A</v>
      </c>
      <c r="G79" s="53"/>
      <c r="H79" s="53"/>
      <c r="AD79" s="123" t="str">
        <f t="shared" si="6"/>
        <v/>
      </c>
      <c r="AE79" s="277" t="str">
        <f t="shared" si="7"/>
        <v/>
      </c>
      <c r="AF79" s="277"/>
      <c r="AG79" s="277"/>
      <c r="AH79" s="278" t="str">
        <f t="shared" si="8"/>
        <v/>
      </c>
      <c r="AI79" s="279"/>
      <c r="AJ79" s="279"/>
      <c r="AK79" s="279"/>
      <c r="AL79" s="278"/>
      <c r="AM79" s="279"/>
      <c r="AN79" s="279"/>
      <c r="AO79" s="279"/>
      <c r="AP79" s="133"/>
      <c r="AQ79" s="99" t="str">
        <f t="shared" si="9"/>
        <v/>
      </c>
      <c r="AR79" s="134"/>
      <c r="AS79" s="117" t="str">
        <f t="shared" si="10"/>
        <v/>
      </c>
      <c r="AT79" s="273"/>
      <c r="AU79" s="273"/>
      <c r="AV79" s="273"/>
      <c r="AW79" s="273"/>
      <c r="AX79" s="273"/>
      <c r="AY79" s="273"/>
      <c r="AZ79" s="273"/>
      <c r="BA79" s="273"/>
      <c r="BB79" s="273"/>
      <c r="BC79" s="273"/>
      <c r="BD79" s="273"/>
      <c r="BE79" s="273"/>
      <c r="BF79" s="135"/>
      <c r="BG79" s="117" t="str">
        <f t="shared" si="11"/>
        <v/>
      </c>
      <c r="BH79" s="273"/>
      <c r="BI79" s="273"/>
      <c r="BJ79" s="273"/>
      <c r="BK79" s="273"/>
      <c r="BL79" s="273"/>
      <c r="BM79" s="273"/>
      <c r="BN79" s="273"/>
      <c r="BO79" s="273"/>
      <c r="BP79" s="273"/>
      <c r="BQ79" s="273"/>
      <c r="BR79" s="273"/>
      <c r="BS79" s="273"/>
      <c r="BT79" s="273"/>
      <c r="BU79" s="273"/>
      <c r="BV79" s="273"/>
      <c r="BW79" s="273"/>
      <c r="BX79" s="61"/>
      <c r="BY79" s="61"/>
      <c r="BZ79" s="61"/>
    </row>
    <row r="80" spans="2:78" ht="22.5" customHeight="1" x14ac:dyDescent="0.25">
      <c r="B80" s="50" t="str">
        <f t="shared" si="13"/>
        <v/>
      </c>
      <c r="C80" s="137" t="str">
        <f t="shared" si="3"/>
        <v/>
      </c>
      <c r="D80" s="70" t="e">
        <f t="shared" si="0"/>
        <v>#N/A</v>
      </c>
      <c r="E80" s="70" t="e">
        <f t="shared" si="14"/>
        <v>#N/A</v>
      </c>
      <c r="F80" s="137" t="e">
        <f t="shared" si="12"/>
        <v>#N/A</v>
      </c>
      <c r="G80" s="53"/>
      <c r="H80" s="53"/>
      <c r="AD80" s="123" t="str">
        <f t="shared" si="6"/>
        <v/>
      </c>
      <c r="AE80" s="277" t="str">
        <f t="shared" si="7"/>
        <v/>
      </c>
      <c r="AF80" s="277"/>
      <c r="AG80" s="277"/>
      <c r="AH80" s="278" t="str">
        <f t="shared" si="8"/>
        <v/>
      </c>
      <c r="AI80" s="279"/>
      <c r="AJ80" s="279"/>
      <c r="AK80" s="279"/>
      <c r="AL80" s="278"/>
      <c r="AM80" s="279"/>
      <c r="AN80" s="279"/>
      <c r="AO80" s="279"/>
      <c r="AP80" s="133"/>
      <c r="AQ80" s="99" t="str">
        <f t="shared" si="9"/>
        <v/>
      </c>
      <c r="AR80" s="134"/>
      <c r="AS80" s="117" t="str">
        <f t="shared" si="10"/>
        <v/>
      </c>
      <c r="AT80" s="273"/>
      <c r="AU80" s="273"/>
      <c r="AV80" s="273"/>
      <c r="AW80" s="273"/>
      <c r="AX80" s="273"/>
      <c r="AY80" s="273"/>
      <c r="AZ80" s="273"/>
      <c r="BA80" s="273"/>
      <c r="BB80" s="273"/>
      <c r="BC80" s="273"/>
      <c r="BD80" s="273"/>
      <c r="BE80" s="273"/>
      <c r="BF80" s="135"/>
      <c r="BG80" s="117" t="str">
        <f t="shared" si="11"/>
        <v/>
      </c>
      <c r="BH80" s="273"/>
      <c r="BI80" s="273"/>
      <c r="BJ80" s="273"/>
      <c r="BK80" s="273"/>
      <c r="BL80" s="273"/>
      <c r="BM80" s="273"/>
      <c r="BN80" s="273"/>
      <c r="BO80" s="273"/>
      <c r="BP80" s="273"/>
      <c r="BQ80" s="273"/>
      <c r="BR80" s="273"/>
      <c r="BS80" s="273"/>
      <c r="BT80" s="273"/>
      <c r="BU80" s="273"/>
      <c r="BV80" s="273"/>
      <c r="BW80" s="273"/>
      <c r="BX80" s="61"/>
      <c r="BY80" s="61"/>
      <c r="BZ80" s="61"/>
    </row>
    <row r="81" spans="2:78" ht="22.5" customHeight="1" x14ac:dyDescent="0.25">
      <c r="B81" s="50" t="str">
        <f t="shared" si="13"/>
        <v/>
      </c>
      <c r="C81" s="137" t="str">
        <f t="shared" si="3"/>
        <v/>
      </c>
      <c r="D81" s="70" t="e">
        <f t="shared" si="0"/>
        <v>#N/A</v>
      </c>
      <c r="E81" s="70" t="e">
        <f t="shared" si="14"/>
        <v>#N/A</v>
      </c>
      <c r="F81" s="137" t="e">
        <f t="shared" si="12"/>
        <v>#N/A</v>
      </c>
      <c r="G81" s="53"/>
      <c r="H81" s="53"/>
      <c r="AD81" s="123" t="str">
        <f t="shared" si="6"/>
        <v/>
      </c>
      <c r="AE81" s="277" t="str">
        <f t="shared" si="7"/>
        <v/>
      </c>
      <c r="AF81" s="277"/>
      <c r="AG81" s="277"/>
      <c r="AH81" s="278" t="str">
        <f t="shared" si="8"/>
        <v/>
      </c>
      <c r="AI81" s="279"/>
      <c r="AJ81" s="279"/>
      <c r="AK81" s="279"/>
      <c r="AL81" s="278"/>
      <c r="AM81" s="279"/>
      <c r="AN81" s="279"/>
      <c r="AO81" s="279"/>
      <c r="AP81" s="133"/>
      <c r="AQ81" s="99" t="str">
        <f t="shared" si="9"/>
        <v/>
      </c>
      <c r="AR81" s="134"/>
      <c r="AS81" s="117" t="str">
        <f t="shared" si="10"/>
        <v/>
      </c>
      <c r="AT81" s="273"/>
      <c r="AU81" s="273"/>
      <c r="AV81" s="273"/>
      <c r="AW81" s="273"/>
      <c r="AX81" s="273"/>
      <c r="AY81" s="273"/>
      <c r="AZ81" s="273"/>
      <c r="BA81" s="273"/>
      <c r="BB81" s="273"/>
      <c r="BC81" s="273"/>
      <c r="BD81" s="273"/>
      <c r="BE81" s="273"/>
      <c r="BF81" s="135"/>
      <c r="BG81" s="117" t="str">
        <f t="shared" si="11"/>
        <v/>
      </c>
      <c r="BH81" s="273"/>
      <c r="BI81" s="273"/>
      <c r="BJ81" s="273"/>
      <c r="BK81" s="273"/>
      <c r="BL81" s="273"/>
      <c r="BM81" s="273"/>
      <c r="BN81" s="273"/>
      <c r="BO81" s="273"/>
      <c r="BP81" s="273"/>
      <c r="BQ81" s="273"/>
      <c r="BR81" s="273"/>
      <c r="BS81" s="273"/>
      <c r="BT81" s="273"/>
      <c r="BU81" s="273"/>
      <c r="BV81" s="273"/>
      <c r="BW81" s="273"/>
      <c r="BX81" s="61"/>
      <c r="BY81" s="61"/>
      <c r="BZ81" s="61"/>
    </row>
    <row r="82" spans="2:78" ht="22.5" customHeight="1" x14ac:dyDescent="0.25">
      <c r="B82" s="50" t="str">
        <f t="shared" si="13"/>
        <v/>
      </c>
      <c r="C82" s="137" t="str">
        <f t="shared" si="3"/>
        <v/>
      </c>
      <c r="D82" s="70" t="e">
        <f t="shared" si="0"/>
        <v>#N/A</v>
      </c>
      <c r="E82" s="70" t="e">
        <f t="shared" si="14"/>
        <v>#N/A</v>
      </c>
      <c r="F82" s="137" t="e">
        <f t="shared" si="12"/>
        <v>#N/A</v>
      </c>
      <c r="G82" s="53"/>
      <c r="H82" s="53"/>
      <c r="AD82" s="123" t="str">
        <f t="shared" si="6"/>
        <v/>
      </c>
      <c r="AE82" s="277" t="str">
        <f t="shared" si="7"/>
        <v/>
      </c>
      <c r="AF82" s="277"/>
      <c r="AG82" s="277"/>
      <c r="AH82" s="278" t="str">
        <f t="shared" si="8"/>
        <v/>
      </c>
      <c r="AI82" s="279"/>
      <c r="AJ82" s="279"/>
      <c r="AK82" s="279"/>
      <c r="AL82" s="278"/>
      <c r="AM82" s="279"/>
      <c r="AN82" s="279"/>
      <c r="AO82" s="279"/>
      <c r="AP82" s="133"/>
      <c r="AQ82" s="99" t="str">
        <f t="shared" si="9"/>
        <v/>
      </c>
      <c r="AR82" s="134"/>
      <c r="AS82" s="117" t="str">
        <f t="shared" si="10"/>
        <v/>
      </c>
      <c r="AT82" s="273"/>
      <c r="AU82" s="273"/>
      <c r="AV82" s="273"/>
      <c r="AW82" s="273"/>
      <c r="AX82" s="273"/>
      <c r="AY82" s="273"/>
      <c r="AZ82" s="273"/>
      <c r="BA82" s="273"/>
      <c r="BB82" s="273"/>
      <c r="BC82" s="273"/>
      <c r="BD82" s="273"/>
      <c r="BE82" s="273"/>
      <c r="BF82" s="135"/>
      <c r="BG82" s="117" t="str">
        <f t="shared" si="11"/>
        <v/>
      </c>
      <c r="BH82" s="273"/>
      <c r="BI82" s="273"/>
      <c r="BJ82" s="273"/>
      <c r="BK82" s="273"/>
      <c r="BL82" s="273"/>
      <c r="BM82" s="273"/>
      <c r="BN82" s="273"/>
      <c r="BO82" s="273"/>
      <c r="BP82" s="273"/>
      <c r="BQ82" s="273"/>
      <c r="BR82" s="273"/>
      <c r="BS82" s="273"/>
      <c r="BT82" s="273"/>
      <c r="BU82" s="273"/>
      <c r="BV82" s="273"/>
      <c r="BW82" s="273"/>
      <c r="BX82" s="61"/>
      <c r="BY82" s="61"/>
      <c r="BZ82" s="61"/>
    </row>
    <row r="83" spans="2:78" ht="22.5" customHeight="1" x14ac:dyDescent="0.25">
      <c r="B83" s="50" t="str">
        <f t="shared" si="13"/>
        <v/>
      </c>
      <c r="C83" s="137" t="str">
        <f t="shared" si="3"/>
        <v/>
      </c>
      <c r="D83" s="70" t="e">
        <f t="shared" ref="D83:D146" si="15">IF(AR83="",VLOOKUP($E$18,$F$10:$H$12,2,FALSE),100)</f>
        <v>#N/A</v>
      </c>
      <c r="E83" s="70" t="e">
        <f t="shared" si="14"/>
        <v>#N/A</v>
      </c>
      <c r="F83" s="137" t="e">
        <f t="shared" si="12"/>
        <v>#N/A</v>
      </c>
      <c r="G83" s="53"/>
      <c r="H83" s="53"/>
      <c r="AD83" s="123" t="str">
        <f t="shared" si="6"/>
        <v/>
      </c>
      <c r="AE83" s="277" t="str">
        <f t="shared" si="7"/>
        <v/>
      </c>
      <c r="AF83" s="277"/>
      <c r="AG83" s="277"/>
      <c r="AH83" s="278" t="str">
        <f t="shared" si="8"/>
        <v/>
      </c>
      <c r="AI83" s="279"/>
      <c r="AJ83" s="279"/>
      <c r="AK83" s="279"/>
      <c r="AL83" s="278"/>
      <c r="AM83" s="279"/>
      <c r="AN83" s="279"/>
      <c r="AO83" s="279"/>
      <c r="AP83" s="133"/>
      <c r="AQ83" s="99" t="str">
        <f t="shared" si="9"/>
        <v/>
      </c>
      <c r="AR83" s="134"/>
      <c r="AS83" s="117" t="str">
        <f t="shared" si="10"/>
        <v/>
      </c>
      <c r="AT83" s="273"/>
      <c r="AU83" s="273"/>
      <c r="AV83" s="273"/>
      <c r="AW83" s="273"/>
      <c r="AX83" s="273"/>
      <c r="AY83" s="273"/>
      <c r="AZ83" s="273"/>
      <c r="BA83" s="273"/>
      <c r="BB83" s="273"/>
      <c r="BC83" s="273"/>
      <c r="BD83" s="273"/>
      <c r="BE83" s="273"/>
      <c r="BF83" s="135"/>
      <c r="BG83" s="117" t="str">
        <f t="shared" si="11"/>
        <v/>
      </c>
      <c r="BH83" s="273"/>
      <c r="BI83" s="273"/>
      <c r="BJ83" s="273"/>
      <c r="BK83" s="273"/>
      <c r="BL83" s="273"/>
      <c r="BM83" s="273"/>
      <c r="BN83" s="273"/>
      <c r="BO83" s="273"/>
      <c r="BP83" s="273"/>
      <c r="BQ83" s="273"/>
      <c r="BR83" s="273"/>
      <c r="BS83" s="273"/>
      <c r="BT83" s="273"/>
      <c r="BU83" s="273"/>
      <c r="BV83" s="273"/>
      <c r="BW83" s="273"/>
      <c r="BX83" s="61"/>
      <c r="BY83" s="61"/>
      <c r="BZ83" s="61"/>
    </row>
    <row r="84" spans="2:78" ht="22.5" customHeight="1" x14ac:dyDescent="0.25">
      <c r="B84" s="50" t="str">
        <f t="shared" si="13"/>
        <v/>
      </c>
      <c r="C84" s="137" t="str">
        <f t="shared" ref="C84:C147" si="16">IF(AD84&lt;&gt;"",AD84,"")</f>
        <v/>
      </c>
      <c r="D84" s="70" t="e">
        <f t="shared" si="15"/>
        <v>#N/A</v>
      </c>
      <c r="E84" s="70" t="e">
        <f t="shared" si="14"/>
        <v>#N/A</v>
      </c>
      <c r="F84" s="137" t="e">
        <f t="shared" si="12"/>
        <v>#N/A</v>
      </c>
      <c r="G84" s="53"/>
      <c r="H84" s="53"/>
      <c r="AD84" s="123" t="str">
        <f t="shared" ref="AD84:AD147" si="17">IF(AE84&lt;&gt;"",AD83+1,"")</f>
        <v/>
      </c>
      <c r="AE84" s="277" t="str">
        <f t="shared" ref="AE84:AE147" si="18">IF(OR(AH84="",AL84=""),"",IF(AL84-AH84&lt;0,"Check dates",AL84-AH84))</f>
        <v/>
      </c>
      <c r="AF84" s="277"/>
      <c r="AG84" s="277"/>
      <c r="AH84" s="278" t="str">
        <f t="shared" ref="AH84:AH147" si="19">IF(AL84="","",AL83)</f>
        <v/>
      </c>
      <c r="AI84" s="279"/>
      <c r="AJ84" s="279"/>
      <c r="AK84" s="279"/>
      <c r="AL84" s="278"/>
      <c r="AM84" s="279"/>
      <c r="AN84" s="279"/>
      <c r="AO84" s="279"/>
      <c r="AP84" s="133"/>
      <c r="AQ84" s="99" t="str">
        <f t="shared" ref="AQ84:AQ147" si="20">IF(AP84&lt;&gt;"","of","")</f>
        <v/>
      </c>
      <c r="AR84" s="134"/>
      <c r="AS84" s="117" t="str">
        <f t="shared" ref="AS84:AS147" si="21">IF(OR(AR84="",AP84=""),"",(AP84/AR84)*100)</f>
        <v/>
      </c>
      <c r="AT84" s="273"/>
      <c r="AU84" s="273"/>
      <c r="AV84" s="273"/>
      <c r="AW84" s="273"/>
      <c r="AX84" s="273"/>
      <c r="AY84" s="273"/>
      <c r="AZ84" s="273"/>
      <c r="BA84" s="273"/>
      <c r="BB84" s="273"/>
      <c r="BC84" s="273"/>
      <c r="BD84" s="273"/>
      <c r="BE84" s="273"/>
      <c r="BF84" s="135"/>
      <c r="BG84" s="117" t="str">
        <f t="shared" ref="BG84:BG147" si="22">IF(OR(AR84="",BF84=""),"",(BF84/AR84)*100)</f>
        <v/>
      </c>
      <c r="BH84" s="273"/>
      <c r="BI84" s="273"/>
      <c r="BJ84" s="273"/>
      <c r="BK84" s="273"/>
      <c r="BL84" s="273"/>
      <c r="BM84" s="273"/>
      <c r="BN84" s="273"/>
      <c r="BO84" s="273"/>
      <c r="BP84" s="273"/>
      <c r="BQ84" s="273"/>
      <c r="BR84" s="273"/>
      <c r="BS84" s="273"/>
      <c r="BT84" s="273"/>
      <c r="BU84" s="273"/>
      <c r="BV84" s="273"/>
      <c r="BW84" s="273"/>
      <c r="BX84" s="61"/>
      <c r="BY84" s="61"/>
      <c r="BZ84" s="61"/>
    </row>
    <row r="85" spans="2:78" ht="22.5" customHeight="1" x14ac:dyDescent="0.25">
      <c r="B85" s="50" t="str">
        <f t="shared" si="13"/>
        <v/>
      </c>
      <c r="C85" s="137" t="str">
        <f t="shared" si="16"/>
        <v/>
      </c>
      <c r="D85" s="70" t="e">
        <f t="shared" si="15"/>
        <v>#N/A</v>
      </c>
      <c r="E85" s="70" t="e">
        <f t="shared" si="14"/>
        <v>#N/A</v>
      </c>
      <c r="F85" s="137" t="e">
        <f t="shared" ref="F85:F148" si="23">IF(BG84="",VLOOKUP($E$18,$F$10:$H$12,2,FALSE),BG84)</f>
        <v>#N/A</v>
      </c>
      <c r="G85" s="53"/>
      <c r="H85" s="53"/>
      <c r="AD85" s="123" t="str">
        <f t="shared" si="17"/>
        <v/>
      </c>
      <c r="AE85" s="277" t="str">
        <f t="shared" si="18"/>
        <v/>
      </c>
      <c r="AF85" s="277"/>
      <c r="AG85" s="277"/>
      <c r="AH85" s="278" t="str">
        <f t="shared" si="19"/>
        <v/>
      </c>
      <c r="AI85" s="279"/>
      <c r="AJ85" s="279"/>
      <c r="AK85" s="279"/>
      <c r="AL85" s="278"/>
      <c r="AM85" s="279"/>
      <c r="AN85" s="279"/>
      <c r="AO85" s="279"/>
      <c r="AP85" s="133"/>
      <c r="AQ85" s="99" t="str">
        <f t="shared" si="20"/>
        <v/>
      </c>
      <c r="AR85" s="134"/>
      <c r="AS85" s="117" t="str">
        <f t="shared" si="21"/>
        <v/>
      </c>
      <c r="AT85" s="273"/>
      <c r="AU85" s="273"/>
      <c r="AV85" s="273"/>
      <c r="AW85" s="273"/>
      <c r="AX85" s="273"/>
      <c r="AY85" s="273"/>
      <c r="AZ85" s="273"/>
      <c r="BA85" s="273"/>
      <c r="BB85" s="273"/>
      <c r="BC85" s="273"/>
      <c r="BD85" s="273"/>
      <c r="BE85" s="273"/>
      <c r="BF85" s="135"/>
      <c r="BG85" s="117" t="str">
        <f t="shared" si="22"/>
        <v/>
      </c>
      <c r="BH85" s="273"/>
      <c r="BI85" s="273"/>
      <c r="BJ85" s="273"/>
      <c r="BK85" s="273"/>
      <c r="BL85" s="273"/>
      <c r="BM85" s="273"/>
      <c r="BN85" s="273"/>
      <c r="BO85" s="273"/>
      <c r="BP85" s="273"/>
      <c r="BQ85" s="273"/>
      <c r="BR85" s="273"/>
      <c r="BS85" s="273"/>
      <c r="BT85" s="273"/>
      <c r="BU85" s="273"/>
      <c r="BV85" s="273"/>
      <c r="BW85" s="273"/>
      <c r="BX85" s="61"/>
      <c r="BY85" s="61"/>
      <c r="BZ85" s="61"/>
    </row>
    <row r="86" spans="2:78" ht="22.5" customHeight="1" x14ac:dyDescent="0.25">
      <c r="B86" s="50" t="str">
        <f t="shared" ref="B86:B149" si="24">IF(C86&lt;&gt;"",C86,IF(AND(C85&lt;&gt;"",C86=""),C85+1,""))</f>
        <v/>
      </c>
      <c r="C86" s="137" t="str">
        <f t="shared" si="16"/>
        <v/>
      </c>
      <c r="D86" s="70" t="e">
        <f t="shared" si="15"/>
        <v>#N/A</v>
      </c>
      <c r="E86" s="70" t="e">
        <f t="shared" ref="E86:E149" si="25">IF(AS86="",VLOOKUP($E$18,$F$10:$H$12,2,FALSE),AS86)</f>
        <v>#N/A</v>
      </c>
      <c r="F86" s="137" t="e">
        <f t="shared" si="23"/>
        <v>#N/A</v>
      </c>
      <c r="G86" s="53"/>
      <c r="H86" s="53"/>
      <c r="AD86" s="123" t="str">
        <f t="shared" si="17"/>
        <v/>
      </c>
      <c r="AE86" s="277" t="str">
        <f t="shared" si="18"/>
        <v/>
      </c>
      <c r="AF86" s="277"/>
      <c r="AG86" s="277"/>
      <c r="AH86" s="278" t="str">
        <f t="shared" si="19"/>
        <v/>
      </c>
      <c r="AI86" s="279"/>
      <c r="AJ86" s="279"/>
      <c r="AK86" s="279"/>
      <c r="AL86" s="278"/>
      <c r="AM86" s="279"/>
      <c r="AN86" s="279"/>
      <c r="AO86" s="279"/>
      <c r="AP86" s="133"/>
      <c r="AQ86" s="99" t="str">
        <f t="shared" si="20"/>
        <v/>
      </c>
      <c r="AR86" s="134"/>
      <c r="AS86" s="117" t="str">
        <f t="shared" si="21"/>
        <v/>
      </c>
      <c r="AT86" s="273"/>
      <c r="AU86" s="273"/>
      <c r="AV86" s="273"/>
      <c r="AW86" s="273"/>
      <c r="AX86" s="273"/>
      <c r="AY86" s="273"/>
      <c r="AZ86" s="273"/>
      <c r="BA86" s="273"/>
      <c r="BB86" s="273"/>
      <c r="BC86" s="273"/>
      <c r="BD86" s="273"/>
      <c r="BE86" s="273"/>
      <c r="BF86" s="135"/>
      <c r="BG86" s="117" t="str">
        <f t="shared" si="22"/>
        <v/>
      </c>
      <c r="BH86" s="273"/>
      <c r="BI86" s="273"/>
      <c r="BJ86" s="273"/>
      <c r="BK86" s="273"/>
      <c r="BL86" s="273"/>
      <c r="BM86" s="273"/>
      <c r="BN86" s="273"/>
      <c r="BO86" s="273"/>
      <c r="BP86" s="273"/>
      <c r="BQ86" s="273"/>
      <c r="BR86" s="273"/>
      <c r="BS86" s="273"/>
      <c r="BT86" s="273"/>
      <c r="BU86" s="273"/>
      <c r="BV86" s="273"/>
      <c r="BW86" s="273"/>
      <c r="BX86" s="61"/>
      <c r="BY86" s="61"/>
      <c r="BZ86" s="61"/>
    </row>
    <row r="87" spans="2:78" ht="22.5" customHeight="1" x14ac:dyDescent="0.25">
      <c r="B87" s="50" t="str">
        <f t="shared" si="24"/>
        <v/>
      </c>
      <c r="C87" s="137" t="str">
        <f t="shared" si="16"/>
        <v/>
      </c>
      <c r="D87" s="70" t="e">
        <f t="shared" si="15"/>
        <v>#N/A</v>
      </c>
      <c r="E87" s="70" t="e">
        <f t="shared" si="25"/>
        <v>#N/A</v>
      </c>
      <c r="F87" s="137" t="e">
        <f t="shared" si="23"/>
        <v>#N/A</v>
      </c>
      <c r="G87" s="53"/>
      <c r="H87" s="53"/>
      <c r="AD87" s="123" t="str">
        <f t="shared" si="17"/>
        <v/>
      </c>
      <c r="AE87" s="277" t="str">
        <f t="shared" si="18"/>
        <v/>
      </c>
      <c r="AF87" s="277"/>
      <c r="AG87" s="277"/>
      <c r="AH87" s="278" t="str">
        <f t="shared" si="19"/>
        <v/>
      </c>
      <c r="AI87" s="279"/>
      <c r="AJ87" s="279"/>
      <c r="AK87" s="279"/>
      <c r="AL87" s="278"/>
      <c r="AM87" s="279"/>
      <c r="AN87" s="279"/>
      <c r="AO87" s="279"/>
      <c r="AP87" s="133"/>
      <c r="AQ87" s="99" t="str">
        <f t="shared" si="20"/>
        <v/>
      </c>
      <c r="AR87" s="134"/>
      <c r="AS87" s="117" t="str">
        <f t="shared" si="21"/>
        <v/>
      </c>
      <c r="AT87" s="273"/>
      <c r="AU87" s="273"/>
      <c r="AV87" s="273"/>
      <c r="AW87" s="273"/>
      <c r="AX87" s="273"/>
      <c r="AY87" s="273"/>
      <c r="AZ87" s="273"/>
      <c r="BA87" s="273"/>
      <c r="BB87" s="273"/>
      <c r="BC87" s="273"/>
      <c r="BD87" s="273"/>
      <c r="BE87" s="273"/>
      <c r="BF87" s="135"/>
      <c r="BG87" s="117" t="str">
        <f t="shared" si="22"/>
        <v/>
      </c>
      <c r="BH87" s="273"/>
      <c r="BI87" s="273"/>
      <c r="BJ87" s="273"/>
      <c r="BK87" s="273"/>
      <c r="BL87" s="273"/>
      <c r="BM87" s="273"/>
      <c r="BN87" s="273"/>
      <c r="BO87" s="273"/>
      <c r="BP87" s="273"/>
      <c r="BQ87" s="273"/>
      <c r="BR87" s="273"/>
      <c r="BS87" s="273"/>
      <c r="BT87" s="273"/>
      <c r="BU87" s="273"/>
      <c r="BV87" s="273"/>
      <c r="BW87" s="273"/>
      <c r="BX87" s="61"/>
      <c r="BY87" s="61"/>
      <c r="BZ87" s="61"/>
    </row>
    <row r="88" spans="2:78" ht="22.5" customHeight="1" x14ac:dyDescent="0.25">
      <c r="B88" s="50" t="str">
        <f t="shared" si="24"/>
        <v/>
      </c>
      <c r="C88" s="137" t="str">
        <f t="shared" si="16"/>
        <v/>
      </c>
      <c r="D88" s="70" t="e">
        <f t="shared" si="15"/>
        <v>#N/A</v>
      </c>
      <c r="E88" s="70" t="e">
        <f t="shared" si="25"/>
        <v>#N/A</v>
      </c>
      <c r="F88" s="137" t="e">
        <f t="shared" si="23"/>
        <v>#N/A</v>
      </c>
      <c r="G88" s="53"/>
      <c r="H88" s="53"/>
      <c r="AD88" s="123" t="str">
        <f t="shared" si="17"/>
        <v/>
      </c>
      <c r="AE88" s="277" t="str">
        <f t="shared" si="18"/>
        <v/>
      </c>
      <c r="AF88" s="277"/>
      <c r="AG88" s="277"/>
      <c r="AH88" s="278" t="str">
        <f t="shared" si="19"/>
        <v/>
      </c>
      <c r="AI88" s="279"/>
      <c r="AJ88" s="279"/>
      <c r="AK88" s="279"/>
      <c r="AL88" s="278"/>
      <c r="AM88" s="279"/>
      <c r="AN88" s="279"/>
      <c r="AO88" s="279"/>
      <c r="AP88" s="133"/>
      <c r="AQ88" s="99" t="str">
        <f t="shared" si="20"/>
        <v/>
      </c>
      <c r="AR88" s="134"/>
      <c r="AS88" s="117" t="str">
        <f t="shared" si="21"/>
        <v/>
      </c>
      <c r="AT88" s="273"/>
      <c r="AU88" s="273"/>
      <c r="AV88" s="273"/>
      <c r="AW88" s="273"/>
      <c r="AX88" s="273"/>
      <c r="AY88" s="273"/>
      <c r="AZ88" s="273"/>
      <c r="BA88" s="273"/>
      <c r="BB88" s="273"/>
      <c r="BC88" s="273"/>
      <c r="BD88" s="273"/>
      <c r="BE88" s="273"/>
      <c r="BF88" s="135"/>
      <c r="BG88" s="117" t="str">
        <f t="shared" si="22"/>
        <v/>
      </c>
      <c r="BH88" s="273"/>
      <c r="BI88" s="273"/>
      <c r="BJ88" s="273"/>
      <c r="BK88" s="273"/>
      <c r="BL88" s="273"/>
      <c r="BM88" s="273"/>
      <c r="BN88" s="273"/>
      <c r="BO88" s="273"/>
      <c r="BP88" s="273"/>
      <c r="BQ88" s="273"/>
      <c r="BR88" s="273"/>
      <c r="BS88" s="273"/>
      <c r="BT88" s="273"/>
      <c r="BU88" s="273"/>
      <c r="BV88" s="273"/>
      <c r="BW88" s="273"/>
      <c r="BX88" s="61"/>
      <c r="BY88" s="61"/>
      <c r="BZ88" s="61"/>
    </row>
    <row r="89" spans="2:78" ht="22.5" customHeight="1" x14ac:dyDescent="0.25">
      <c r="B89" s="50" t="str">
        <f t="shared" si="24"/>
        <v/>
      </c>
      <c r="C89" s="137" t="str">
        <f t="shared" si="16"/>
        <v/>
      </c>
      <c r="D89" s="70" t="e">
        <f t="shared" si="15"/>
        <v>#N/A</v>
      </c>
      <c r="E89" s="70" t="e">
        <f t="shared" si="25"/>
        <v>#N/A</v>
      </c>
      <c r="F89" s="137" t="e">
        <f t="shared" si="23"/>
        <v>#N/A</v>
      </c>
      <c r="G89" s="53"/>
      <c r="H89" s="53"/>
      <c r="AD89" s="123" t="str">
        <f t="shared" si="17"/>
        <v/>
      </c>
      <c r="AE89" s="277" t="str">
        <f t="shared" si="18"/>
        <v/>
      </c>
      <c r="AF89" s="277"/>
      <c r="AG89" s="277"/>
      <c r="AH89" s="278" t="str">
        <f t="shared" si="19"/>
        <v/>
      </c>
      <c r="AI89" s="279"/>
      <c r="AJ89" s="279"/>
      <c r="AK89" s="279"/>
      <c r="AL89" s="278"/>
      <c r="AM89" s="279"/>
      <c r="AN89" s="279"/>
      <c r="AO89" s="279"/>
      <c r="AP89" s="133"/>
      <c r="AQ89" s="99" t="str">
        <f t="shared" si="20"/>
        <v/>
      </c>
      <c r="AR89" s="134"/>
      <c r="AS89" s="117" t="str">
        <f t="shared" si="21"/>
        <v/>
      </c>
      <c r="AT89" s="273"/>
      <c r="AU89" s="273"/>
      <c r="AV89" s="273"/>
      <c r="AW89" s="273"/>
      <c r="AX89" s="273"/>
      <c r="AY89" s="273"/>
      <c r="AZ89" s="273"/>
      <c r="BA89" s="273"/>
      <c r="BB89" s="273"/>
      <c r="BC89" s="273"/>
      <c r="BD89" s="273"/>
      <c r="BE89" s="273"/>
      <c r="BF89" s="135"/>
      <c r="BG89" s="117" t="str">
        <f t="shared" si="22"/>
        <v/>
      </c>
      <c r="BH89" s="273"/>
      <c r="BI89" s="273"/>
      <c r="BJ89" s="273"/>
      <c r="BK89" s="273"/>
      <c r="BL89" s="273"/>
      <c r="BM89" s="273"/>
      <c r="BN89" s="273"/>
      <c r="BO89" s="273"/>
      <c r="BP89" s="273"/>
      <c r="BQ89" s="273"/>
      <c r="BR89" s="273"/>
      <c r="BS89" s="273"/>
      <c r="BT89" s="273"/>
      <c r="BU89" s="273"/>
      <c r="BV89" s="273"/>
      <c r="BW89" s="273"/>
      <c r="BX89" s="61"/>
      <c r="BY89" s="61"/>
      <c r="BZ89" s="61"/>
    </row>
    <row r="90" spans="2:78" ht="22.5" customHeight="1" x14ac:dyDescent="0.25">
      <c r="B90" s="50" t="str">
        <f t="shared" si="24"/>
        <v/>
      </c>
      <c r="C90" s="137" t="str">
        <f t="shared" si="16"/>
        <v/>
      </c>
      <c r="D90" s="70" t="e">
        <f t="shared" si="15"/>
        <v>#N/A</v>
      </c>
      <c r="E90" s="70" t="e">
        <f t="shared" si="25"/>
        <v>#N/A</v>
      </c>
      <c r="F90" s="137" t="e">
        <f t="shared" si="23"/>
        <v>#N/A</v>
      </c>
      <c r="G90" s="53"/>
      <c r="H90" s="53"/>
      <c r="AD90" s="123" t="str">
        <f t="shared" si="17"/>
        <v/>
      </c>
      <c r="AE90" s="277" t="str">
        <f t="shared" si="18"/>
        <v/>
      </c>
      <c r="AF90" s="277"/>
      <c r="AG90" s="277"/>
      <c r="AH90" s="278" t="str">
        <f t="shared" si="19"/>
        <v/>
      </c>
      <c r="AI90" s="279"/>
      <c r="AJ90" s="279"/>
      <c r="AK90" s="279"/>
      <c r="AL90" s="278"/>
      <c r="AM90" s="279"/>
      <c r="AN90" s="279"/>
      <c r="AO90" s="279"/>
      <c r="AP90" s="133"/>
      <c r="AQ90" s="99" t="str">
        <f t="shared" si="20"/>
        <v/>
      </c>
      <c r="AR90" s="134"/>
      <c r="AS90" s="117" t="str">
        <f t="shared" si="21"/>
        <v/>
      </c>
      <c r="AT90" s="273"/>
      <c r="AU90" s="273"/>
      <c r="AV90" s="273"/>
      <c r="AW90" s="273"/>
      <c r="AX90" s="273"/>
      <c r="AY90" s="273"/>
      <c r="AZ90" s="273"/>
      <c r="BA90" s="273"/>
      <c r="BB90" s="273"/>
      <c r="BC90" s="273"/>
      <c r="BD90" s="273"/>
      <c r="BE90" s="273"/>
      <c r="BF90" s="135"/>
      <c r="BG90" s="117" t="str">
        <f t="shared" si="22"/>
        <v/>
      </c>
      <c r="BH90" s="273"/>
      <c r="BI90" s="273"/>
      <c r="BJ90" s="273"/>
      <c r="BK90" s="273"/>
      <c r="BL90" s="273"/>
      <c r="BM90" s="273"/>
      <c r="BN90" s="273"/>
      <c r="BO90" s="273"/>
      <c r="BP90" s="273"/>
      <c r="BQ90" s="273"/>
      <c r="BR90" s="273"/>
      <c r="BS90" s="273"/>
      <c r="BT90" s="273"/>
      <c r="BU90" s="273"/>
      <c r="BV90" s="273"/>
      <c r="BW90" s="273"/>
      <c r="BX90" s="61"/>
      <c r="BY90" s="61"/>
      <c r="BZ90" s="61"/>
    </row>
    <row r="91" spans="2:78" ht="22.5" customHeight="1" x14ac:dyDescent="0.25">
      <c r="B91" s="50" t="str">
        <f t="shared" si="24"/>
        <v/>
      </c>
      <c r="C91" s="137" t="str">
        <f t="shared" si="16"/>
        <v/>
      </c>
      <c r="D91" s="70" t="e">
        <f t="shared" si="15"/>
        <v>#N/A</v>
      </c>
      <c r="E91" s="70" t="e">
        <f t="shared" si="25"/>
        <v>#N/A</v>
      </c>
      <c r="F91" s="137" t="e">
        <f t="shared" si="23"/>
        <v>#N/A</v>
      </c>
      <c r="G91" s="53"/>
      <c r="H91" s="53"/>
      <c r="AD91" s="123" t="str">
        <f t="shared" si="17"/>
        <v/>
      </c>
      <c r="AE91" s="277" t="str">
        <f t="shared" si="18"/>
        <v/>
      </c>
      <c r="AF91" s="277"/>
      <c r="AG91" s="277"/>
      <c r="AH91" s="278" t="str">
        <f t="shared" si="19"/>
        <v/>
      </c>
      <c r="AI91" s="279"/>
      <c r="AJ91" s="279"/>
      <c r="AK91" s="279"/>
      <c r="AL91" s="278"/>
      <c r="AM91" s="279"/>
      <c r="AN91" s="279"/>
      <c r="AO91" s="279"/>
      <c r="AP91" s="133"/>
      <c r="AQ91" s="99" t="str">
        <f t="shared" si="20"/>
        <v/>
      </c>
      <c r="AR91" s="134"/>
      <c r="AS91" s="117" t="str">
        <f t="shared" si="21"/>
        <v/>
      </c>
      <c r="AT91" s="273"/>
      <c r="AU91" s="273"/>
      <c r="AV91" s="273"/>
      <c r="AW91" s="273"/>
      <c r="AX91" s="273"/>
      <c r="AY91" s="273"/>
      <c r="AZ91" s="273"/>
      <c r="BA91" s="273"/>
      <c r="BB91" s="273"/>
      <c r="BC91" s="273"/>
      <c r="BD91" s="273"/>
      <c r="BE91" s="273"/>
      <c r="BF91" s="135"/>
      <c r="BG91" s="117" t="str">
        <f t="shared" si="22"/>
        <v/>
      </c>
      <c r="BH91" s="273"/>
      <c r="BI91" s="273"/>
      <c r="BJ91" s="273"/>
      <c r="BK91" s="273"/>
      <c r="BL91" s="273"/>
      <c r="BM91" s="273"/>
      <c r="BN91" s="273"/>
      <c r="BO91" s="273"/>
      <c r="BP91" s="273"/>
      <c r="BQ91" s="273"/>
      <c r="BR91" s="273"/>
      <c r="BS91" s="273"/>
      <c r="BT91" s="273"/>
      <c r="BU91" s="273"/>
      <c r="BV91" s="273"/>
      <c r="BW91" s="273"/>
      <c r="BX91" s="61"/>
      <c r="BY91" s="61"/>
      <c r="BZ91" s="61"/>
    </row>
    <row r="92" spans="2:78" ht="22.5" customHeight="1" x14ac:dyDescent="0.25">
      <c r="B92" s="50" t="str">
        <f t="shared" si="24"/>
        <v/>
      </c>
      <c r="C92" s="137" t="str">
        <f t="shared" si="16"/>
        <v/>
      </c>
      <c r="D92" s="70" t="e">
        <f t="shared" si="15"/>
        <v>#N/A</v>
      </c>
      <c r="E92" s="70" t="e">
        <f t="shared" si="25"/>
        <v>#N/A</v>
      </c>
      <c r="F92" s="137" t="e">
        <f t="shared" si="23"/>
        <v>#N/A</v>
      </c>
      <c r="G92" s="53"/>
      <c r="H92" s="53"/>
      <c r="AD92" s="123" t="str">
        <f t="shared" si="17"/>
        <v/>
      </c>
      <c r="AE92" s="277" t="str">
        <f t="shared" si="18"/>
        <v/>
      </c>
      <c r="AF92" s="277"/>
      <c r="AG92" s="277"/>
      <c r="AH92" s="278" t="str">
        <f t="shared" si="19"/>
        <v/>
      </c>
      <c r="AI92" s="279"/>
      <c r="AJ92" s="279"/>
      <c r="AK92" s="279"/>
      <c r="AL92" s="278"/>
      <c r="AM92" s="279"/>
      <c r="AN92" s="279"/>
      <c r="AO92" s="279"/>
      <c r="AP92" s="133"/>
      <c r="AQ92" s="99" t="str">
        <f t="shared" si="20"/>
        <v/>
      </c>
      <c r="AR92" s="134"/>
      <c r="AS92" s="117" t="str">
        <f t="shared" si="21"/>
        <v/>
      </c>
      <c r="AT92" s="273"/>
      <c r="AU92" s="273"/>
      <c r="AV92" s="273"/>
      <c r="AW92" s="273"/>
      <c r="AX92" s="273"/>
      <c r="AY92" s="273"/>
      <c r="AZ92" s="273"/>
      <c r="BA92" s="273"/>
      <c r="BB92" s="273"/>
      <c r="BC92" s="273"/>
      <c r="BD92" s="273"/>
      <c r="BE92" s="273"/>
      <c r="BF92" s="135"/>
      <c r="BG92" s="117" t="str">
        <f t="shared" si="22"/>
        <v/>
      </c>
      <c r="BH92" s="273"/>
      <c r="BI92" s="273"/>
      <c r="BJ92" s="273"/>
      <c r="BK92" s="273"/>
      <c r="BL92" s="273"/>
      <c r="BM92" s="273"/>
      <c r="BN92" s="273"/>
      <c r="BO92" s="273"/>
      <c r="BP92" s="273"/>
      <c r="BQ92" s="273"/>
      <c r="BR92" s="273"/>
      <c r="BS92" s="273"/>
      <c r="BT92" s="273"/>
      <c r="BU92" s="273"/>
      <c r="BV92" s="273"/>
      <c r="BW92" s="273"/>
      <c r="BX92" s="61"/>
      <c r="BY92" s="61"/>
      <c r="BZ92" s="61"/>
    </row>
    <row r="93" spans="2:78" ht="22.5" customHeight="1" x14ac:dyDescent="0.25">
      <c r="B93" s="50" t="str">
        <f t="shared" si="24"/>
        <v/>
      </c>
      <c r="C93" s="137" t="str">
        <f t="shared" si="16"/>
        <v/>
      </c>
      <c r="D93" s="70" t="e">
        <f t="shared" si="15"/>
        <v>#N/A</v>
      </c>
      <c r="E93" s="70" t="e">
        <f t="shared" si="25"/>
        <v>#N/A</v>
      </c>
      <c r="F93" s="137" t="e">
        <f t="shared" si="23"/>
        <v>#N/A</v>
      </c>
      <c r="G93" s="53"/>
      <c r="H93" s="53"/>
      <c r="AD93" s="123" t="str">
        <f t="shared" si="17"/>
        <v/>
      </c>
      <c r="AE93" s="277" t="str">
        <f t="shared" si="18"/>
        <v/>
      </c>
      <c r="AF93" s="277"/>
      <c r="AG93" s="277"/>
      <c r="AH93" s="278" t="str">
        <f t="shared" si="19"/>
        <v/>
      </c>
      <c r="AI93" s="279"/>
      <c r="AJ93" s="279"/>
      <c r="AK93" s="279"/>
      <c r="AL93" s="278"/>
      <c r="AM93" s="279"/>
      <c r="AN93" s="279"/>
      <c r="AO93" s="279"/>
      <c r="AP93" s="133"/>
      <c r="AQ93" s="99" t="str">
        <f t="shared" si="20"/>
        <v/>
      </c>
      <c r="AR93" s="134"/>
      <c r="AS93" s="117" t="str">
        <f t="shared" si="21"/>
        <v/>
      </c>
      <c r="AT93" s="273"/>
      <c r="AU93" s="273"/>
      <c r="AV93" s="273"/>
      <c r="AW93" s="273"/>
      <c r="AX93" s="273"/>
      <c r="AY93" s="273"/>
      <c r="AZ93" s="273"/>
      <c r="BA93" s="273"/>
      <c r="BB93" s="273"/>
      <c r="BC93" s="273"/>
      <c r="BD93" s="273"/>
      <c r="BE93" s="273"/>
      <c r="BF93" s="135"/>
      <c r="BG93" s="117" t="str">
        <f t="shared" si="22"/>
        <v/>
      </c>
      <c r="BH93" s="273"/>
      <c r="BI93" s="273"/>
      <c r="BJ93" s="273"/>
      <c r="BK93" s="273"/>
      <c r="BL93" s="273"/>
      <c r="BM93" s="273"/>
      <c r="BN93" s="273"/>
      <c r="BO93" s="273"/>
      <c r="BP93" s="273"/>
      <c r="BQ93" s="273"/>
      <c r="BR93" s="273"/>
      <c r="BS93" s="273"/>
      <c r="BT93" s="273"/>
      <c r="BU93" s="273"/>
      <c r="BV93" s="273"/>
      <c r="BW93" s="273"/>
      <c r="BX93" s="61"/>
      <c r="BY93" s="61"/>
      <c r="BZ93" s="61"/>
    </row>
    <row r="94" spans="2:78" ht="22.5" customHeight="1" x14ac:dyDescent="0.25">
      <c r="B94" s="50" t="str">
        <f t="shared" si="24"/>
        <v/>
      </c>
      <c r="C94" s="137" t="str">
        <f t="shared" si="16"/>
        <v/>
      </c>
      <c r="D94" s="70" t="e">
        <f t="shared" si="15"/>
        <v>#N/A</v>
      </c>
      <c r="E94" s="70" t="e">
        <f t="shared" si="25"/>
        <v>#N/A</v>
      </c>
      <c r="F94" s="137" t="e">
        <f t="shared" si="23"/>
        <v>#N/A</v>
      </c>
      <c r="AD94" s="123" t="str">
        <f t="shared" si="17"/>
        <v/>
      </c>
      <c r="AE94" s="277" t="str">
        <f t="shared" si="18"/>
        <v/>
      </c>
      <c r="AF94" s="277"/>
      <c r="AG94" s="277"/>
      <c r="AH94" s="278" t="str">
        <f t="shared" si="19"/>
        <v/>
      </c>
      <c r="AI94" s="279"/>
      <c r="AJ94" s="279"/>
      <c r="AK94" s="279"/>
      <c r="AL94" s="278"/>
      <c r="AM94" s="279"/>
      <c r="AN94" s="279"/>
      <c r="AO94" s="279"/>
      <c r="AP94" s="133"/>
      <c r="AQ94" s="99" t="str">
        <f t="shared" si="20"/>
        <v/>
      </c>
      <c r="AR94" s="134"/>
      <c r="AS94" s="117" t="str">
        <f t="shared" si="21"/>
        <v/>
      </c>
      <c r="AT94" s="273"/>
      <c r="AU94" s="273"/>
      <c r="AV94" s="273"/>
      <c r="AW94" s="273"/>
      <c r="AX94" s="273"/>
      <c r="AY94" s="273"/>
      <c r="AZ94" s="273"/>
      <c r="BA94" s="273"/>
      <c r="BB94" s="273"/>
      <c r="BC94" s="273"/>
      <c r="BD94" s="273"/>
      <c r="BE94" s="273"/>
      <c r="BF94" s="135"/>
      <c r="BG94" s="117" t="str">
        <f t="shared" si="22"/>
        <v/>
      </c>
      <c r="BH94" s="273"/>
      <c r="BI94" s="273"/>
      <c r="BJ94" s="273"/>
      <c r="BK94" s="273"/>
      <c r="BL94" s="273"/>
      <c r="BM94" s="273"/>
      <c r="BN94" s="273"/>
      <c r="BO94" s="273"/>
      <c r="BP94" s="273"/>
      <c r="BQ94" s="273"/>
      <c r="BR94" s="273"/>
      <c r="BS94" s="273"/>
      <c r="BT94" s="273"/>
      <c r="BU94" s="273"/>
      <c r="BV94" s="273"/>
      <c r="BW94" s="273"/>
    </row>
    <row r="95" spans="2:78" ht="22.5" customHeight="1" x14ac:dyDescent="0.25">
      <c r="B95" s="50" t="str">
        <f t="shared" si="24"/>
        <v/>
      </c>
      <c r="C95" s="137" t="str">
        <f t="shared" si="16"/>
        <v/>
      </c>
      <c r="D95" s="70" t="e">
        <f t="shared" si="15"/>
        <v>#N/A</v>
      </c>
      <c r="E95" s="70" t="e">
        <f t="shared" si="25"/>
        <v>#N/A</v>
      </c>
      <c r="F95" s="137" t="e">
        <f t="shared" si="23"/>
        <v>#N/A</v>
      </c>
      <c r="AD95" s="123" t="str">
        <f t="shared" si="17"/>
        <v/>
      </c>
      <c r="AE95" s="277" t="str">
        <f t="shared" si="18"/>
        <v/>
      </c>
      <c r="AF95" s="277"/>
      <c r="AG95" s="277"/>
      <c r="AH95" s="278" t="str">
        <f t="shared" si="19"/>
        <v/>
      </c>
      <c r="AI95" s="279"/>
      <c r="AJ95" s="279"/>
      <c r="AK95" s="279"/>
      <c r="AL95" s="278"/>
      <c r="AM95" s="279"/>
      <c r="AN95" s="279"/>
      <c r="AO95" s="279"/>
      <c r="AP95" s="133"/>
      <c r="AQ95" s="99" t="str">
        <f t="shared" si="20"/>
        <v/>
      </c>
      <c r="AR95" s="134"/>
      <c r="AS95" s="117" t="str">
        <f t="shared" si="21"/>
        <v/>
      </c>
      <c r="AT95" s="273"/>
      <c r="AU95" s="273"/>
      <c r="AV95" s="273"/>
      <c r="AW95" s="273"/>
      <c r="AX95" s="273"/>
      <c r="AY95" s="273"/>
      <c r="AZ95" s="273"/>
      <c r="BA95" s="273"/>
      <c r="BB95" s="273"/>
      <c r="BC95" s="273"/>
      <c r="BD95" s="273"/>
      <c r="BE95" s="273"/>
      <c r="BF95" s="135"/>
      <c r="BG95" s="117" t="str">
        <f t="shared" si="22"/>
        <v/>
      </c>
      <c r="BH95" s="273"/>
      <c r="BI95" s="273"/>
      <c r="BJ95" s="273"/>
      <c r="BK95" s="273"/>
      <c r="BL95" s="273"/>
      <c r="BM95" s="273"/>
      <c r="BN95" s="273"/>
      <c r="BO95" s="273"/>
      <c r="BP95" s="273"/>
      <c r="BQ95" s="273"/>
      <c r="BR95" s="273"/>
      <c r="BS95" s="273"/>
      <c r="BT95" s="273"/>
      <c r="BU95" s="273"/>
      <c r="BV95" s="273"/>
      <c r="BW95" s="273"/>
    </row>
    <row r="96" spans="2:78" ht="22.5" customHeight="1" x14ac:dyDescent="0.25">
      <c r="B96" s="50" t="str">
        <f t="shared" si="24"/>
        <v/>
      </c>
      <c r="C96" s="137" t="str">
        <f t="shared" si="16"/>
        <v/>
      </c>
      <c r="D96" s="70" t="e">
        <f t="shared" si="15"/>
        <v>#N/A</v>
      </c>
      <c r="E96" s="70" t="e">
        <f t="shared" si="25"/>
        <v>#N/A</v>
      </c>
      <c r="F96" s="137" t="e">
        <f t="shared" si="23"/>
        <v>#N/A</v>
      </c>
      <c r="AD96" s="123" t="str">
        <f t="shared" si="17"/>
        <v/>
      </c>
      <c r="AE96" s="277" t="str">
        <f t="shared" si="18"/>
        <v/>
      </c>
      <c r="AF96" s="277"/>
      <c r="AG96" s="277"/>
      <c r="AH96" s="278" t="str">
        <f t="shared" si="19"/>
        <v/>
      </c>
      <c r="AI96" s="279"/>
      <c r="AJ96" s="279"/>
      <c r="AK96" s="279"/>
      <c r="AL96" s="278"/>
      <c r="AM96" s="279"/>
      <c r="AN96" s="279"/>
      <c r="AO96" s="279"/>
      <c r="AP96" s="133"/>
      <c r="AQ96" s="99" t="str">
        <f t="shared" si="20"/>
        <v/>
      </c>
      <c r="AR96" s="134"/>
      <c r="AS96" s="117" t="str">
        <f t="shared" si="21"/>
        <v/>
      </c>
      <c r="AT96" s="273"/>
      <c r="AU96" s="273"/>
      <c r="AV96" s="273"/>
      <c r="AW96" s="273"/>
      <c r="AX96" s="273"/>
      <c r="AY96" s="273"/>
      <c r="AZ96" s="273"/>
      <c r="BA96" s="273"/>
      <c r="BB96" s="273"/>
      <c r="BC96" s="273"/>
      <c r="BD96" s="273"/>
      <c r="BE96" s="273"/>
      <c r="BF96" s="135"/>
      <c r="BG96" s="117" t="str">
        <f t="shared" si="22"/>
        <v/>
      </c>
      <c r="BH96" s="273"/>
      <c r="BI96" s="273"/>
      <c r="BJ96" s="273"/>
      <c r="BK96" s="273"/>
      <c r="BL96" s="273"/>
      <c r="BM96" s="273"/>
      <c r="BN96" s="273"/>
      <c r="BO96" s="273"/>
      <c r="BP96" s="273"/>
      <c r="BQ96" s="273"/>
      <c r="BR96" s="273"/>
      <c r="BS96" s="273"/>
      <c r="BT96" s="273"/>
      <c r="BU96" s="273"/>
      <c r="BV96" s="273"/>
      <c r="BW96" s="273"/>
    </row>
    <row r="97" spans="2:75" ht="22.5" customHeight="1" x14ac:dyDescent="0.25">
      <c r="B97" s="50" t="str">
        <f t="shared" si="24"/>
        <v/>
      </c>
      <c r="C97" s="137" t="str">
        <f t="shared" si="16"/>
        <v/>
      </c>
      <c r="D97" s="70" t="e">
        <f t="shared" si="15"/>
        <v>#N/A</v>
      </c>
      <c r="E97" s="70" t="e">
        <f t="shared" si="25"/>
        <v>#N/A</v>
      </c>
      <c r="F97" s="137" t="e">
        <f t="shared" si="23"/>
        <v>#N/A</v>
      </c>
      <c r="AD97" s="123" t="str">
        <f t="shared" si="17"/>
        <v/>
      </c>
      <c r="AE97" s="277" t="str">
        <f t="shared" si="18"/>
        <v/>
      </c>
      <c r="AF97" s="277"/>
      <c r="AG97" s="277"/>
      <c r="AH97" s="278" t="str">
        <f t="shared" si="19"/>
        <v/>
      </c>
      <c r="AI97" s="279"/>
      <c r="AJ97" s="279"/>
      <c r="AK97" s="279"/>
      <c r="AL97" s="278"/>
      <c r="AM97" s="279"/>
      <c r="AN97" s="279"/>
      <c r="AO97" s="279"/>
      <c r="AP97" s="133"/>
      <c r="AQ97" s="99" t="str">
        <f t="shared" si="20"/>
        <v/>
      </c>
      <c r="AR97" s="134"/>
      <c r="AS97" s="117" t="str">
        <f t="shared" si="21"/>
        <v/>
      </c>
      <c r="AT97" s="273"/>
      <c r="AU97" s="273"/>
      <c r="AV97" s="273"/>
      <c r="AW97" s="273"/>
      <c r="AX97" s="273"/>
      <c r="AY97" s="273"/>
      <c r="AZ97" s="273"/>
      <c r="BA97" s="273"/>
      <c r="BB97" s="273"/>
      <c r="BC97" s="273"/>
      <c r="BD97" s="273"/>
      <c r="BE97" s="273"/>
      <c r="BF97" s="135"/>
      <c r="BG97" s="117" t="str">
        <f t="shared" si="22"/>
        <v/>
      </c>
      <c r="BH97" s="273"/>
      <c r="BI97" s="273"/>
      <c r="BJ97" s="273"/>
      <c r="BK97" s="273"/>
      <c r="BL97" s="273"/>
      <c r="BM97" s="273"/>
      <c r="BN97" s="273"/>
      <c r="BO97" s="273"/>
      <c r="BP97" s="273"/>
      <c r="BQ97" s="273"/>
      <c r="BR97" s="273"/>
      <c r="BS97" s="273"/>
      <c r="BT97" s="273"/>
      <c r="BU97" s="273"/>
      <c r="BV97" s="273"/>
      <c r="BW97" s="273"/>
    </row>
    <row r="98" spans="2:75" ht="22.5" customHeight="1" x14ac:dyDescent="0.25">
      <c r="B98" s="50" t="str">
        <f t="shared" si="24"/>
        <v/>
      </c>
      <c r="C98" s="137" t="str">
        <f t="shared" si="16"/>
        <v/>
      </c>
      <c r="D98" s="70" t="e">
        <f t="shared" si="15"/>
        <v>#N/A</v>
      </c>
      <c r="E98" s="70" t="e">
        <f t="shared" si="25"/>
        <v>#N/A</v>
      </c>
      <c r="F98" s="137" t="e">
        <f t="shared" si="23"/>
        <v>#N/A</v>
      </c>
      <c r="AD98" s="123" t="str">
        <f t="shared" si="17"/>
        <v/>
      </c>
      <c r="AE98" s="277" t="str">
        <f t="shared" si="18"/>
        <v/>
      </c>
      <c r="AF98" s="277"/>
      <c r="AG98" s="277"/>
      <c r="AH98" s="278" t="str">
        <f t="shared" si="19"/>
        <v/>
      </c>
      <c r="AI98" s="279"/>
      <c r="AJ98" s="279"/>
      <c r="AK98" s="279"/>
      <c r="AL98" s="278"/>
      <c r="AM98" s="279"/>
      <c r="AN98" s="279"/>
      <c r="AO98" s="279"/>
      <c r="AP98" s="133"/>
      <c r="AQ98" s="99" t="str">
        <f t="shared" si="20"/>
        <v/>
      </c>
      <c r="AR98" s="134"/>
      <c r="AS98" s="117" t="str">
        <f t="shared" si="21"/>
        <v/>
      </c>
      <c r="AT98" s="273"/>
      <c r="AU98" s="273"/>
      <c r="AV98" s="273"/>
      <c r="AW98" s="273"/>
      <c r="AX98" s="273"/>
      <c r="AY98" s="273"/>
      <c r="AZ98" s="273"/>
      <c r="BA98" s="273"/>
      <c r="BB98" s="273"/>
      <c r="BC98" s="273"/>
      <c r="BD98" s="273"/>
      <c r="BE98" s="273"/>
      <c r="BF98" s="135"/>
      <c r="BG98" s="117" t="str">
        <f t="shared" si="22"/>
        <v/>
      </c>
      <c r="BH98" s="273"/>
      <c r="BI98" s="273"/>
      <c r="BJ98" s="273"/>
      <c r="BK98" s="273"/>
      <c r="BL98" s="273"/>
      <c r="BM98" s="273"/>
      <c r="BN98" s="273"/>
      <c r="BO98" s="273"/>
      <c r="BP98" s="273"/>
      <c r="BQ98" s="273"/>
      <c r="BR98" s="273"/>
      <c r="BS98" s="273"/>
      <c r="BT98" s="273"/>
      <c r="BU98" s="273"/>
      <c r="BV98" s="273"/>
      <c r="BW98" s="273"/>
    </row>
    <row r="99" spans="2:75" ht="22.5" customHeight="1" x14ac:dyDescent="0.25">
      <c r="B99" s="50" t="str">
        <f t="shared" si="24"/>
        <v/>
      </c>
      <c r="C99" s="137" t="str">
        <f t="shared" si="16"/>
        <v/>
      </c>
      <c r="D99" s="70" t="e">
        <f t="shared" si="15"/>
        <v>#N/A</v>
      </c>
      <c r="E99" s="70" t="e">
        <f t="shared" si="25"/>
        <v>#N/A</v>
      </c>
      <c r="F99" s="137" t="e">
        <f t="shared" si="23"/>
        <v>#N/A</v>
      </c>
      <c r="AD99" s="123" t="str">
        <f t="shared" si="17"/>
        <v/>
      </c>
      <c r="AE99" s="277" t="str">
        <f t="shared" si="18"/>
        <v/>
      </c>
      <c r="AF99" s="277"/>
      <c r="AG99" s="277"/>
      <c r="AH99" s="278" t="str">
        <f t="shared" si="19"/>
        <v/>
      </c>
      <c r="AI99" s="279"/>
      <c r="AJ99" s="279"/>
      <c r="AK99" s="279"/>
      <c r="AL99" s="278"/>
      <c r="AM99" s="279"/>
      <c r="AN99" s="279"/>
      <c r="AO99" s="279"/>
      <c r="AP99" s="133"/>
      <c r="AQ99" s="99" t="str">
        <f t="shared" si="20"/>
        <v/>
      </c>
      <c r="AR99" s="134"/>
      <c r="AS99" s="117" t="str">
        <f t="shared" si="21"/>
        <v/>
      </c>
      <c r="AT99" s="273"/>
      <c r="AU99" s="273"/>
      <c r="AV99" s="273"/>
      <c r="AW99" s="273"/>
      <c r="AX99" s="273"/>
      <c r="AY99" s="273"/>
      <c r="AZ99" s="273"/>
      <c r="BA99" s="273"/>
      <c r="BB99" s="273"/>
      <c r="BC99" s="273"/>
      <c r="BD99" s="273"/>
      <c r="BE99" s="273"/>
      <c r="BF99" s="135"/>
      <c r="BG99" s="117" t="str">
        <f t="shared" si="22"/>
        <v/>
      </c>
      <c r="BH99" s="273"/>
      <c r="BI99" s="273"/>
      <c r="BJ99" s="273"/>
      <c r="BK99" s="273"/>
      <c r="BL99" s="273"/>
      <c r="BM99" s="273"/>
      <c r="BN99" s="273"/>
      <c r="BO99" s="273"/>
      <c r="BP99" s="273"/>
      <c r="BQ99" s="273"/>
      <c r="BR99" s="273"/>
      <c r="BS99" s="273"/>
      <c r="BT99" s="273"/>
      <c r="BU99" s="273"/>
      <c r="BV99" s="273"/>
      <c r="BW99" s="273"/>
    </row>
    <row r="100" spans="2:75" ht="22.5" customHeight="1" x14ac:dyDescent="0.25">
      <c r="B100" s="50" t="str">
        <f t="shared" si="24"/>
        <v/>
      </c>
      <c r="C100" s="137" t="str">
        <f t="shared" si="16"/>
        <v/>
      </c>
      <c r="D100" s="70" t="e">
        <f t="shared" si="15"/>
        <v>#N/A</v>
      </c>
      <c r="E100" s="70" t="e">
        <f t="shared" si="25"/>
        <v>#N/A</v>
      </c>
      <c r="F100" s="137" t="e">
        <f t="shared" si="23"/>
        <v>#N/A</v>
      </c>
      <c r="AD100" s="123" t="str">
        <f t="shared" si="17"/>
        <v/>
      </c>
      <c r="AE100" s="277" t="str">
        <f t="shared" si="18"/>
        <v/>
      </c>
      <c r="AF100" s="277"/>
      <c r="AG100" s="277"/>
      <c r="AH100" s="278" t="str">
        <f t="shared" si="19"/>
        <v/>
      </c>
      <c r="AI100" s="279"/>
      <c r="AJ100" s="279"/>
      <c r="AK100" s="279"/>
      <c r="AL100" s="278"/>
      <c r="AM100" s="279"/>
      <c r="AN100" s="279"/>
      <c r="AO100" s="279"/>
      <c r="AP100" s="133"/>
      <c r="AQ100" s="99" t="str">
        <f t="shared" si="20"/>
        <v/>
      </c>
      <c r="AR100" s="134"/>
      <c r="AS100" s="117" t="str">
        <f t="shared" si="21"/>
        <v/>
      </c>
      <c r="AT100" s="273"/>
      <c r="AU100" s="273"/>
      <c r="AV100" s="273"/>
      <c r="AW100" s="273"/>
      <c r="AX100" s="273"/>
      <c r="AY100" s="273"/>
      <c r="AZ100" s="273"/>
      <c r="BA100" s="273"/>
      <c r="BB100" s="273"/>
      <c r="BC100" s="273"/>
      <c r="BD100" s="273"/>
      <c r="BE100" s="273"/>
      <c r="BF100" s="135"/>
      <c r="BG100" s="117" t="str">
        <f t="shared" si="22"/>
        <v/>
      </c>
      <c r="BH100" s="273"/>
      <c r="BI100" s="273"/>
      <c r="BJ100" s="273"/>
      <c r="BK100" s="273"/>
      <c r="BL100" s="273"/>
      <c r="BM100" s="273"/>
      <c r="BN100" s="273"/>
      <c r="BO100" s="273"/>
      <c r="BP100" s="273"/>
      <c r="BQ100" s="273"/>
      <c r="BR100" s="273"/>
      <c r="BS100" s="273"/>
      <c r="BT100" s="273"/>
      <c r="BU100" s="273"/>
      <c r="BV100" s="273"/>
      <c r="BW100" s="273"/>
    </row>
    <row r="101" spans="2:75" ht="22.5" customHeight="1" x14ac:dyDescent="0.25">
      <c r="B101" s="50" t="str">
        <f t="shared" si="24"/>
        <v/>
      </c>
      <c r="C101" s="137" t="str">
        <f t="shared" si="16"/>
        <v/>
      </c>
      <c r="D101" s="70" t="e">
        <f t="shared" si="15"/>
        <v>#N/A</v>
      </c>
      <c r="E101" s="70" t="e">
        <f t="shared" si="25"/>
        <v>#N/A</v>
      </c>
      <c r="F101" s="137" t="e">
        <f t="shared" si="23"/>
        <v>#N/A</v>
      </c>
      <c r="AD101" s="123" t="str">
        <f t="shared" si="17"/>
        <v/>
      </c>
      <c r="AE101" s="277" t="str">
        <f t="shared" si="18"/>
        <v/>
      </c>
      <c r="AF101" s="277"/>
      <c r="AG101" s="277"/>
      <c r="AH101" s="278" t="str">
        <f t="shared" si="19"/>
        <v/>
      </c>
      <c r="AI101" s="279"/>
      <c r="AJ101" s="279"/>
      <c r="AK101" s="279"/>
      <c r="AL101" s="278"/>
      <c r="AM101" s="279"/>
      <c r="AN101" s="279"/>
      <c r="AO101" s="279"/>
      <c r="AP101" s="133"/>
      <c r="AQ101" s="99" t="str">
        <f t="shared" si="20"/>
        <v/>
      </c>
      <c r="AR101" s="134"/>
      <c r="AS101" s="117" t="str">
        <f t="shared" si="21"/>
        <v/>
      </c>
      <c r="AT101" s="273"/>
      <c r="AU101" s="273"/>
      <c r="AV101" s="273"/>
      <c r="AW101" s="273"/>
      <c r="AX101" s="273"/>
      <c r="AY101" s="273"/>
      <c r="AZ101" s="273"/>
      <c r="BA101" s="273"/>
      <c r="BB101" s="273"/>
      <c r="BC101" s="273"/>
      <c r="BD101" s="273"/>
      <c r="BE101" s="273"/>
      <c r="BF101" s="135"/>
      <c r="BG101" s="117" t="str">
        <f t="shared" si="22"/>
        <v/>
      </c>
      <c r="BH101" s="273"/>
      <c r="BI101" s="273"/>
      <c r="BJ101" s="273"/>
      <c r="BK101" s="273"/>
      <c r="BL101" s="273"/>
      <c r="BM101" s="273"/>
      <c r="BN101" s="273"/>
      <c r="BO101" s="273"/>
      <c r="BP101" s="273"/>
      <c r="BQ101" s="273"/>
      <c r="BR101" s="273"/>
      <c r="BS101" s="273"/>
      <c r="BT101" s="273"/>
      <c r="BU101" s="273"/>
      <c r="BV101" s="273"/>
      <c r="BW101" s="273"/>
    </row>
    <row r="102" spans="2:75" ht="22.5" customHeight="1" x14ac:dyDescent="0.25">
      <c r="B102" s="50" t="str">
        <f t="shared" si="24"/>
        <v/>
      </c>
      <c r="C102" s="137" t="str">
        <f t="shared" si="16"/>
        <v/>
      </c>
      <c r="D102" s="70" t="e">
        <f t="shared" si="15"/>
        <v>#N/A</v>
      </c>
      <c r="E102" s="70" t="e">
        <f t="shared" si="25"/>
        <v>#N/A</v>
      </c>
      <c r="F102" s="137" t="e">
        <f t="shared" si="23"/>
        <v>#N/A</v>
      </c>
      <c r="AD102" s="123" t="str">
        <f t="shared" si="17"/>
        <v/>
      </c>
      <c r="AE102" s="277" t="str">
        <f t="shared" si="18"/>
        <v/>
      </c>
      <c r="AF102" s="277"/>
      <c r="AG102" s="277"/>
      <c r="AH102" s="278" t="str">
        <f t="shared" si="19"/>
        <v/>
      </c>
      <c r="AI102" s="279"/>
      <c r="AJ102" s="279"/>
      <c r="AK102" s="279"/>
      <c r="AL102" s="278"/>
      <c r="AM102" s="279"/>
      <c r="AN102" s="279"/>
      <c r="AO102" s="279"/>
      <c r="AP102" s="133"/>
      <c r="AQ102" s="99" t="str">
        <f t="shared" si="20"/>
        <v/>
      </c>
      <c r="AR102" s="134"/>
      <c r="AS102" s="117" t="str">
        <f t="shared" si="21"/>
        <v/>
      </c>
      <c r="AT102" s="273"/>
      <c r="AU102" s="273"/>
      <c r="AV102" s="273"/>
      <c r="AW102" s="273"/>
      <c r="AX102" s="273"/>
      <c r="AY102" s="273"/>
      <c r="AZ102" s="273"/>
      <c r="BA102" s="273"/>
      <c r="BB102" s="273"/>
      <c r="BC102" s="273"/>
      <c r="BD102" s="273"/>
      <c r="BE102" s="273"/>
      <c r="BF102" s="135"/>
      <c r="BG102" s="117" t="str">
        <f t="shared" si="22"/>
        <v/>
      </c>
      <c r="BH102" s="273"/>
      <c r="BI102" s="273"/>
      <c r="BJ102" s="273"/>
      <c r="BK102" s="273"/>
      <c r="BL102" s="273"/>
      <c r="BM102" s="273"/>
      <c r="BN102" s="273"/>
      <c r="BO102" s="273"/>
      <c r="BP102" s="273"/>
      <c r="BQ102" s="273"/>
      <c r="BR102" s="273"/>
      <c r="BS102" s="273"/>
      <c r="BT102" s="273"/>
      <c r="BU102" s="273"/>
      <c r="BV102" s="273"/>
      <c r="BW102" s="273"/>
    </row>
    <row r="103" spans="2:75" ht="22.5" customHeight="1" x14ac:dyDescent="0.25">
      <c r="B103" s="50" t="str">
        <f t="shared" si="24"/>
        <v/>
      </c>
      <c r="C103" s="137" t="str">
        <f t="shared" si="16"/>
        <v/>
      </c>
      <c r="D103" s="70" t="e">
        <f t="shared" si="15"/>
        <v>#N/A</v>
      </c>
      <c r="E103" s="70" t="e">
        <f t="shared" si="25"/>
        <v>#N/A</v>
      </c>
      <c r="F103" s="137" t="e">
        <f t="shared" si="23"/>
        <v>#N/A</v>
      </c>
      <c r="AD103" s="123" t="str">
        <f t="shared" si="17"/>
        <v/>
      </c>
      <c r="AE103" s="277" t="str">
        <f t="shared" si="18"/>
        <v/>
      </c>
      <c r="AF103" s="277"/>
      <c r="AG103" s="277"/>
      <c r="AH103" s="278" t="str">
        <f t="shared" si="19"/>
        <v/>
      </c>
      <c r="AI103" s="279"/>
      <c r="AJ103" s="279"/>
      <c r="AK103" s="279"/>
      <c r="AL103" s="278"/>
      <c r="AM103" s="279"/>
      <c r="AN103" s="279"/>
      <c r="AO103" s="279"/>
      <c r="AP103" s="133"/>
      <c r="AQ103" s="99" t="str">
        <f t="shared" si="20"/>
        <v/>
      </c>
      <c r="AR103" s="134"/>
      <c r="AS103" s="117" t="str">
        <f t="shared" si="21"/>
        <v/>
      </c>
      <c r="AT103" s="273"/>
      <c r="AU103" s="273"/>
      <c r="AV103" s="273"/>
      <c r="AW103" s="273"/>
      <c r="AX103" s="273"/>
      <c r="AY103" s="273"/>
      <c r="AZ103" s="273"/>
      <c r="BA103" s="273"/>
      <c r="BB103" s="273"/>
      <c r="BC103" s="273"/>
      <c r="BD103" s="273"/>
      <c r="BE103" s="273"/>
      <c r="BF103" s="135"/>
      <c r="BG103" s="117" t="str">
        <f t="shared" si="22"/>
        <v/>
      </c>
      <c r="BH103" s="273"/>
      <c r="BI103" s="273"/>
      <c r="BJ103" s="273"/>
      <c r="BK103" s="273"/>
      <c r="BL103" s="273"/>
      <c r="BM103" s="273"/>
      <c r="BN103" s="273"/>
      <c r="BO103" s="273"/>
      <c r="BP103" s="273"/>
      <c r="BQ103" s="273"/>
      <c r="BR103" s="273"/>
      <c r="BS103" s="273"/>
      <c r="BT103" s="273"/>
      <c r="BU103" s="273"/>
      <c r="BV103" s="273"/>
      <c r="BW103" s="273"/>
    </row>
    <row r="104" spans="2:75" ht="22.5" customHeight="1" x14ac:dyDescent="0.25">
      <c r="B104" s="50" t="str">
        <f t="shared" si="24"/>
        <v/>
      </c>
      <c r="C104" s="137" t="str">
        <f t="shared" si="16"/>
        <v/>
      </c>
      <c r="D104" s="70" t="e">
        <f t="shared" si="15"/>
        <v>#N/A</v>
      </c>
      <c r="E104" s="70" t="e">
        <f t="shared" si="25"/>
        <v>#N/A</v>
      </c>
      <c r="F104" s="137" t="e">
        <f t="shared" si="23"/>
        <v>#N/A</v>
      </c>
      <c r="AD104" s="123" t="str">
        <f t="shared" si="17"/>
        <v/>
      </c>
      <c r="AE104" s="277" t="str">
        <f t="shared" si="18"/>
        <v/>
      </c>
      <c r="AF104" s="277"/>
      <c r="AG104" s="277"/>
      <c r="AH104" s="278" t="str">
        <f t="shared" si="19"/>
        <v/>
      </c>
      <c r="AI104" s="279"/>
      <c r="AJ104" s="279"/>
      <c r="AK104" s="279"/>
      <c r="AL104" s="278"/>
      <c r="AM104" s="279"/>
      <c r="AN104" s="279"/>
      <c r="AO104" s="279"/>
      <c r="AP104" s="133"/>
      <c r="AQ104" s="99" t="str">
        <f t="shared" si="20"/>
        <v/>
      </c>
      <c r="AR104" s="134"/>
      <c r="AS104" s="117" t="str">
        <f t="shared" si="21"/>
        <v/>
      </c>
      <c r="AT104" s="273"/>
      <c r="AU104" s="273"/>
      <c r="AV104" s="273"/>
      <c r="AW104" s="273"/>
      <c r="AX104" s="273"/>
      <c r="AY104" s="273"/>
      <c r="AZ104" s="273"/>
      <c r="BA104" s="273"/>
      <c r="BB104" s="273"/>
      <c r="BC104" s="273"/>
      <c r="BD104" s="273"/>
      <c r="BE104" s="273"/>
      <c r="BF104" s="135"/>
      <c r="BG104" s="117" t="str">
        <f t="shared" si="22"/>
        <v/>
      </c>
      <c r="BH104" s="273"/>
      <c r="BI104" s="273"/>
      <c r="BJ104" s="273"/>
      <c r="BK104" s="273"/>
      <c r="BL104" s="273"/>
      <c r="BM104" s="273"/>
      <c r="BN104" s="273"/>
      <c r="BO104" s="273"/>
      <c r="BP104" s="273"/>
      <c r="BQ104" s="273"/>
      <c r="BR104" s="273"/>
      <c r="BS104" s="273"/>
      <c r="BT104" s="273"/>
      <c r="BU104" s="273"/>
      <c r="BV104" s="273"/>
      <c r="BW104" s="273"/>
    </row>
    <row r="105" spans="2:75" ht="22.5" customHeight="1" x14ac:dyDescent="0.25">
      <c r="B105" s="50" t="str">
        <f t="shared" si="24"/>
        <v/>
      </c>
      <c r="C105" s="137" t="str">
        <f t="shared" si="16"/>
        <v/>
      </c>
      <c r="D105" s="70" t="e">
        <f t="shared" si="15"/>
        <v>#N/A</v>
      </c>
      <c r="E105" s="70" t="e">
        <f t="shared" si="25"/>
        <v>#N/A</v>
      </c>
      <c r="F105" s="137" t="e">
        <f t="shared" si="23"/>
        <v>#N/A</v>
      </c>
      <c r="AD105" s="123" t="str">
        <f t="shared" si="17"/>
        <v/>
      </c>
      <c r="AE105" s="277" t="str">
        <f t="shared" si="18"/>
        <v/>
      </c>
      <c r="AF105" s="277"/>
      <c r="AG105" s="277"/>
      <c r="AH105" s="278" t="str">
        <f t="shared" si="19"/>
        <v/>
      </c>
      <c r="AI105" s="279"/>
      <c r="AJ105" s="279"/>
      <c r="AK105" s="279"/>
      <c r="AL105" s="278"/>
      <c r="AM105" s="279"/>
      <c r="AN105" s="279"/>
      <c r="AO105" s="279"/>
      <c r="AP105" s="133"/>
      <c r="AQ105" s="99" t="str">
        <f t="shared" si="20"/>
        <v/>
      </c>
      <c r="AR105" s="134"/>
      <c r="AS105" s="117" t="str">
        <f t="shared" si="21"/>
        <v/>
      </c>
      <c r="AT105" s="273"/>
      <c r="AU105" s="273"/>
      <c r="AV105" s="273"/>
      <c r="AW105" s="273"/>
      <c r="AX105" s="273"/>
      <c r="AY105" s="273"/>
      <c r="AZ105" s="273"/>
      <c r="BA105" s="273"/>
      <c r="BB105" s="273"/>
      <c r="BC105" s="273"/>
      <c r="BD105" s="273"/>
      <c r="BE105" s="273"/>
      <c r="BF105" s="135"/>
      <c r="BG105" s="117" t="str">
        <f t="shared" si="22"/>
        <v/>
      </c>
      <c r="BH105" s="273"/>
      <c r="BI105" s="273"/>
      <c r="BJ105" s="273"/>
      <c r="BK105" s="273"/>
      <c r="BL105" s="273"/>
      <c r="BM105" s="273"/>
      <c r="BN105" s="273"/>
      <c r="BO105" s="273"/>
      <c r="BP105" s="273"/>
      <c r="BQ105" s="273"/>
      <c r="BR105" s="273"/>
      <c r="BS105" s="273"/>
      <c r="BT105" s="273"/>
      <c r="BU105" s="273"/>
      <c r="BV105" s="273"/>
      <c r="BW105" s="273"/>
    </row>
    <row r="106" spans="2:75" ht="22.5" customHeight="1" x14ac:dyDescent="0.25">
      <c r="B106" s="50" t="str">
        <f t="shared" si="24"/>
        <v/>
      </c>
      <c r="C106" s="137" t="str">
        <f t="shared" si="16"/>
        <v/>
      </c>
      <c r="D106" s="70" t="e">
        <f t="shared" si="15"/>
        <v>#N/A</v>
      </c>
      <c r="E106" s="70" t="e">
        <f t="shared" si="25"/>
        <v>#N/A</v>
      </c>
      <c r="F106" s="137" t="e">
        <f t="shared" si="23"/>
        <v>#N/A</v>
      </c>
      <c r="AD106" s="123" t="str">
        <f t="shared" si="17"/>
        <v/>
      </c>
      <c r="AE106" s="277" t="str">
        <f t="shared" si="18"/>
        <v/>
      </c>
      <c r="AF106" s="277"/>
      <c r="AG106" s="277"/>
      <c r="AH106" s="278" t="str">
        <f t="shared" si="19"/>
        <v/>
      </c>
      <c r="AI106" s="279"/>
      <c r="AJ106" s="279"/>
      <c r="AK106" s="279"/>
      <c r="AL106" s="278"/>
      <c r="AM106" s="279"/>
      <c r="AN106" s="279"/>
      <c r="AO106" s="279"/>
      <c r="AP106" s="133"/>
      <c r="AQ106" s="99" t="str">
        <f t="shared" si="20"/>
        <v/>
      </c>
      <c r="AR106" s="134"/>
      <c r="AS106" s="117" t="str">
        <f t="shared" si="21"/>
        <v/>
      </c>
      <c r="AT106" s="273"/>
      <c r="AU106" s="273"/>
      <c r="AV106" s="273"/>
      <c r="AW106" s="273"/>
      <c r="AX106" s="273"/>
      <c r="AY106" s="273"/>
      <c r="AZ106" s="273"/>
      <c r="BA106" s="273"/>
      <c r="BB106" s="273"/>
      <c r="BC106" s="273"/>
      <c r="BD106" s="273"/>
      <c r="BE106" s="273"/>
      <c r="BF106" s="135"/>
      <c r="BG106" s="117" t="str">
        <f t="shared" si="22"/>
        <v/>
      </c>
      <c r="BH106" s="273"/>
      <c r="BI106" s="273"/>
      <c r="BJ106" s="273"/>
      <c r="BK106" s="273"/>
      <c r="BL106" s="273"/>
      <c r="BM106" s="273"/>
      <c r="BN106" s="273"/>
      <c r="BO106" s="273"/>
      <c r="BP106" s="273"/>
      <c r="BQ106" s="273"/>
      <c r="BR106" s="273"/>
      <c r="BS106" s="273"/>
      <c r="BT106" s="273"/>
      <c r="BU106" s="273"/>
      <c r="BV106" s="273"/>
      <c r="BW106" s="273"/>
    </row>
    <row r="107" spans="2:75" ht="22.5" customHeight="1" x14ac:dyDescent="0.25">
      <c r="B107" s="50" t="str">
        <f t="shared" si="24"/>
        <v/>
      </c>
      <c r="C107" s="137" t="str">
        <f t="shared" si="16"/>
        <v/>
      </c>
      <c r="D107" s="70" t="e">
        <f t="shared" si="15"/>
        <v>#N/A</v>
      </c>
      <c r="E107" s="70" t="e">
        <f t="shared" si="25"/>
        <v>#N/A</v>
      </c>
      <c r="F107" s="137" t="e">
        <f t="shared" si="23"/>
        <v>#N/A</v>
      </c>
      <c r="AD107" s="123" t="str">
        <f t="shared" si="17"/>
        <v/>
      </c>
      <c r="AE107" s="277" t="str">
        <f t="shared" si="18"/>
        <v/>
      </c>
      <c r="AF107" s="277"/>
      <c r="AG107" s="277"/>
      <c r="AH107" s="278" t="str">
        <f t="shared" si="19"/>
        <v/>
      </c>
      <c r="AI107" s="279"/>
      <c r="AJ107" s="279"/>
      <c r="AK107" s="279"/>
      <c r="AL107" s="278"/>
      <c r="AM107" s="279"/>
      <c r="AN107" s="279"/>
      <c r="AO107" s="279"/>
      <c r="AP107" s="133"/>
      <c r="AQ107" s="99" t="str">
        <f t="shared" si="20"/>
        <v/>
      </c>
      <c r="AR107" s="134"/>
      <c r="AS107" s="117" t="str">
        <f t="shared" si="21"/>
        <v/>
      </c>
      <c r="AT107" s="273"/>
      <c r="AU107" s="273"/>
      <c r="AV107" s="273"/>
      <c r="AW107" s="273"/>
      <c r="AX107" s="273"/>
      <c r="AY107" s="273"/>
      <c r="AZ107" s="273"/>
      <c r="BA107" s="273"/>
      <c r="BB107" s="273"/>
      <c r="BC107" s="273"/>
      <c r="BD107" s="273"/>
      <c r="BE107" s="273"/>
      <c r="BF107" s="135"/>
      <c r="BG107" s="117" t="str">
        <f t="shared" si="22"/>
        <v/>
      </c>
      <c r="BH107" s="273"/>
      <c r="BI107" s="273"/>
      <c r="BJ107" s="273"/>
      <c r="BK107" s="273"/>
      <c r="BL107" s="273"/>
      <c r="BM107" s="273"/>
      <c r="BN107" s="273"/>
      <c r="BO107" s="273"/>
      <c r="BP107" s="273"/>
      <c r="BQ107" s="273"/>
      <c r="BR107" s="273"/>
      <c r="BS107" s="273"/>
      <c r="BT107" s="273"/>
      <c r="BU107" s="273"/>
      <c r="BV107" s="273"/>
      <c r="BW107" s="273"/>
    </row>
    <row r="108" spans="2:75" ht="22.5" customHeight="1" x14ac:dyDescent="0.25">
      <c r="B108" s="50" t="str">
        <f t="shared" si="24"/>
        <v/>
      </c>
      <c r="C108" s="137" t="str">
        <f t="shared" si="16"/>
        <v/>
      </c>
      <c r="D108" s="70" t="e">
        <f t="shared" si="15"/>
        <v>#N/A</v>
      </c>
      <c r="E108" s="70" t="e">
        <f t="shared" si="25"/>
        <v>#N/A</v>
      </c>
      <c r="F108" s="137" t="e">
        <f t="shared" si="23"/>
        <v>#N/A</v>
      </c>
      <c r="AD108" s="123" t="str">
        <f t="shared" si="17"/>
        <v/>
      </c>
      <c r="AE108" s="277" t="str">
        <f t="shared" si="18"/>
        <v/>
      </c>
      <c r="AF108" s="277"/>
      <c r="AG108" s="277"/>
      <c r="AH108" s="278" t="str">
        <f t="shared" si="19"/>
        <v/>
      </c>
      <c r="AI108" s="279"/>
      <c r="AJ108" s="279"/>
      <c r="AK108" s="279"/>
      <c r="AL108" s="278"/>
      <c r="AM108" s="279"/>
      <c r="AN108" s="279"/>
      <c r="AO108" s="279"/>
      <c r="AP108" s="133"/>
      <c r="AQ108" s="99" t="str">
        <f t="shared" si="20"/>
        <v/>
      </c>
      <c r="AR108" s="134"/>
      <c r="AS108" s="117" t="str">
        <f t="shared" si="21"/>
        <v/>
      </c>
      <c r="AT108" s="273"/>
      <c r="AU108" s="273"/>
      <c r="AV108" s="273"/>
      <c r="AW108" s="273"/>
      <c r="AX108" s="273"/>
      <c r="AY108" s="273"/>
      <c r="AZ108" s="273"/>
      <c r="BA108" s="273"/>
      <c r="BB108" s="273"/>
      <c r="BC108" s="273"/>
      <c r="BD108" s="273"/>
      <c r="BE108" s="273"/>
      <c r="BF108" s="135"/>
      <c r="BG108" s="117" t="str">
        <f t="shared" si="22"/>
        <v/>
      </c>
      <c r="BH108" s="273"/>
      <c r="BI108" s="273"/>
      <c r="BJ108" s="273"/>
      <c r="BK108" s="273"/>
      <c r="BL108" s="273"/>
      <c r="BM108" s="273"/>
      <c r="BN108" s="273"/>
      <c r="BO108" s="273"/>
      <c r="BP108" s="273"/>
      <c r="BQ108" s="273"/>
      <c r="BR108" s="273"/>
      <c r="BS108" s="273"/>
      <c r="BT108" s="273"/>
      <c r="BU108" s="273"/>
      <c r="BV108" s="273"/>
      <c r="BW108" s="273"/>
    </row>
    <row r="109" spans="2:75" ht="22.5" customHeight="1" x14ac:dyDescent="0.25">
      <c r="B109" s="50" t="str">
        <f t="shared" si="24"/>
        <v/>
      </c>
      <c r="C109" s="137" t="str">
        <f t="shared" si="16"/>
        <v/>
      </c>
      <c r="D109" s="70" t="e">
        <f t="shared" si="15"/>
        <v>#N/A</v>
      </c>
      <c r="E109" s="70" t="e">
        <f t="shared" si="25"/>
        <v>#N/A</v>
      </c>
      <c r="F109" s="137" t="e">
        <f t="shared" si="23"/>
        <v>#N/A</v>
      </c>
      <c r="AD109" s="123" t="str">
        <f t="shared" si="17"/>
        <v/>
      </c>
      <c r="AE109" s="277" t="str">
        <f t="shared" si="18"/>
        <v/>
      </c>
      <c r="AF109" s="277"/>
      <c r="AG109" s="277"/>
      <c r="AH109" s="278" t="str">
        <f t="shared" si="19"/>
        <v/>
      </c>
      <c r="AI109" s="279"/>
      <c r="AJ109" s="279"/>
      <c r="AK109" s="279"/>
      <c r="AL109" s="278"/>
      <c r="AM109" s="279"/>
      <c r="AN109" s="279"/>
      <c r="AO109" s="279"/>
      <c r="AP109" s="133"/>
      <c r="AQ109" s="99" t="str">
        <f t="shared" si="20"/>
        <v/>
      </c>
      <c r="AR109" s="134"/>
      <c r="AS109" s="117" t="str">
        <f t="shared" si="21"/>
        <v/>
      </c>
      <c r="AT109" s="273"/>
      <c r="AU109" s="273"/>
      <c r="AV109" s="273"/>
      <c r="AW109" s="273"/>
      <c r="AX109" s="273"/>
      <c r="AY109" s="273"/>
      <c r="AZ109" s="273"/>
      <c r="BA109" s="273"/>
      <c r="BB109" s="273"/>
      <c r="BC109" s="273"/>
      <c r="BD109" s="273"/>
      <c r="BE109" s="273"/>
      <c r="BF109" s="135"/>
      <c r="BG109" s="117" t="str">
        <f t="shared" si="22"/>
        <v/>
      </c>
      <c r="BH109" s="273"/>
      <c r="BI109" s="273"/>
      <c r="BJ109" s="273"/>
      <c r="BK109" s="273"/>
      <c r="BL109" s="273"/>
      <c r="BM109" s="273"/>
      <c r="BN109" s="273"/>
      <c r="BO109" s="273"/>
      <c r="BP109" s="273"/>
      <c r="BQ109" s="273"/>
      <c r="BR109" s="273"/>
      <c r="BS109" s="273"/>
      <c r="BT109" s="273"/>
      <c r="BU109" s="273"/>
      <c r="BV109" s="273"/>
      <c r="BW109" s="273"/>
    </row>
    <row r="110" spans="2:75" ht="22.5" customHeight="1" x14ac:dyDescent="0.25">
      <c r="B110" s="50" t="str">
        <f t="shared" si="24"/>
        <v/>
      </c>
      <c r="C110" s="137" t="str">
        <f t="shared" si="16"/>
        <v/>
      </c>
      <c r="D110" s="70" t="e">
        <f t="shared" si="15"/>
        <v>#N/A</v>
      </c>
      <c r="E110" s="70" t="e">
        <f t="shared" si="25"/>
        <v>#N/A</v>
      </c>
      <c r="F110" s="137" t="e">
        <f t="shared" si="23"/>
        <v>#N/A</v>
      </c>
      <c r="AD110" s="123" t="str">
        <f t="shared" si="17"/>
        <v/>
      </c>
      <c r="AE110" s="277" t="str">
        <f t="shared" si="18"/>
        <v/>
      </c>
      <c r="AF110" s="277"/>
      <c r="AG110" s="277"/>
      <c r="AH110" s="278" t="str">
        <f t="shared" si="19"/>
        <v/>
      </c>
      <c r="AI110" s="279"/>
      <c r="AJ110" s="279"/>
      <c r="AK110" s="279"/>
      <c r="AL110" s="278"/>
      <c r="AM110" s="279"/>
      <c r="AN110" s="279"/>
      <c r="AO110" s="279"/>
      <c r="AP110" s="133"/>
      <c r="AQ110" s="99" t="str">
        <f t="shared" si="20"/>
        <v/>
      </c>
      <c r="AR110" s="134"/>
      <c r="AS110" s="117" t="str">
        <f t="shared" si="21"/>
        <v/>
      </c>
      <c r="AT110" s="273"/>
      <c r="AU110" s="273"/>
      <c r="AV110" s="273"/>
      <c r="AW110" s="273"/>
      <c r="AX110" s="273"/>
      <c r="AY110" s="273"/>
      <c r="AZ110" s="273"/>
      <c r="BA110" s="273"/>
      <c r="BB110" s="273"/>
      <c r="BC110" s="273"/>
      <c r="BD110" s="273"/>
      <c r="BE110" s="273"/>
      <c r="BF110" s="135"/>
      <c r="BG110" s="117" t="str">
        <f t="shared" si="22"/>
        <v/>
      </c>
      <c r="BH110" s="273"/>
      <c r="BI110" s="273"/>
      <c r="BJ110" s="273"/>
      <c r="BK110" s="273"/>
      <c r="BL110" s="273"/>
      <c r="BM110" s="273"/>
      <c r="BN110" s="273"/>
      <c r="BO110" s="273"/>
      <c r="BP110" s="273"/>
      <c r="BQ110" s="273"/>
      <c r="BR110" s="273"/>
      <c r="BS110" s="273"/>
      <c r="BT110" s="273"/>
      <c r="BU110" s="273"/>
      <c r="BV110" s="273"/>
      <c r="BW110" s="273"/>
    </row>
    <row r="111" spans="2:75" ht="22.5" customHeight="1" x14ac:dyDescent="0.25">
      <c r="B111" s="50" t="str">
        <f t="shared" si="24"/>
        <v/>
      </c>
      <c r="C111" s="137" t="str">
        <f t="shared" si="16"/>
        <v/>
      </c>
      <c r="D111" s="70" t="e">
        <f t="shared" si="15"/>
        <v>#N/A</v>
      </c>
      <c r="E111" s="70" t="e">
        <f t="shared" si="25"/>
        <v>#N/A</v>
      </c>
      <c r="F111" s="137" t="e">
        <f t="shared" si="23"/>
        <v>#N/A</v>
      </c>
      <c r="AD111" s="123" t="str">
        <f t="shared" si="17"/>
        <v/>
      </c>
      <c r="AE111" s="277" t="str">
        <f t="shared" si="18"/>
        <v/>
      </c>
      <c r="AF111" s="277"/>
      <c r="AG111" s="277"/>
      <c r="AH111" s="278" t="str">
        <f t="shared" si="19"/>
        <v/>
      </c>
      <c r="AI111" s="279"/>
      <c r="AJ111" s="279"/>
      <c r="AK111" s="279"/>
      <c r="AL111" s="278"/>
      <c r="AM111" s="279"/>
      <c r="AN111" s="279"/>
      <c r="AO111" s="279"/>
      <c r="AP111" s="133"/>
      <c r="AQ111" s="99" t="str">
        <f t="shared" si="20"/>
        <v/>
      </c>
      <c r="AR111" s="134"/>
      <c r="AS111" s="117" t="str">
        <f t="shared" si="21"/>
        <v/>
      </c>
      <c r="AT111" s="273"/>
      <c r="AU111" s="273"/>
      <c r="AV111" s="273"/>
      <c r="AW111" s="273"/>
      <c r="AX111" s="273"/>
      <c r="AY111" s="273"/>
      <c r="AZ111" s="273"/>
      <c r="BA111" s="273"/>
      <c r="BB111" s="273"/>
      <c r="BC111" s="273"/>
      <c r="BD111" s="273"/>
      <c r="BE111" s="273"/>
      <c r="BF111" s="135"/>
      <c r="BG111" s="117" t="str">
        <f t="shared" si="22"/>
        <v/>
      </c>
      <c r="BH111" s="273"/>
      <c r="BI111" s="273"/>
      <c r="BJ111" s="273"/>
      <c r="BK111" s="273"/>
      <c r="BL111" s="273"/>
      <c r="BM111" s="273"/>
      <c r="BN111" s="273"/>
      <c r="BO111" s="273"/>
      <c r="BP111" s="273"/>
      <c r="BQ111" s="273"/>
      <c r="BR111" s="273"/>
      <c r="BS111" s="273"/>
      <c r="BT111" s="273"/>
      <c r="BU111" s="273"/>
      <c r="BV111" s="273"/>
      <c r="BW111" s="273"/>
    </row>
    <row r="112" spans="2:75" ht="22.5" customHeight="1" x14ac:dyDescent="0.25">
      <c r="B112" s="50" t="str">
        <f t="shared" si="24"/>
        <v/>
      </c>
      <c r="C112" s="137" t="str">
        <f t="shared" si="16"/>
        <v/>
      </c>
      <c r="D112" s="70" t="e">
        <f t="shared" si="15"/>
        <v>#N/A</v>
      </c>
      <c r="E112" s="70" t="e">
        <f t="shared" si="25"/>
        <v>#N/A</v>
      </c>
      <c r="F112" s="137" t="e">
        <f t="shared" si="23"/>
        <v>#N/A</v>
      </c>
      <c r="AD112" s="123" t="str">
        <f t="shared" si="17"/>
        <v/>
      </c>
      <c r="AE112" s="277" t="str">
        <f t="shared" si="18"/>
        <v/>
      </c>
      <c r="AF112" s="277"/>
      <c r="AG112" s="277"/>
      <c r="AH112" s="278" t="str">
        <f t="shared" si="19"/>
        <v/>
      </c>
      <c r="AI112" s="279"/>
      <c r="AJ112" s="279"/>
      <c r="AK112" s="279"/>
      <c r="AL112" s="278"/>
      <c r="AM112" s="279"/>
      <c r="AN112" s="279"/>
      <c r="AO112" s="279"/>
      <c r="AP112" s="133"/>
      <c r="AQ112" s="99" t="str">
        <f t="shared" si="20"/>
        <v/>
      </c>
      <c r="AR112" s="134"/>
      <c r="AS112" s="117" t="str">
        <f t="shared" si="21"/>
        <v/>
      </c>
      <c r="AT112" s="273"/>
      <c r="AU112" s="273"/>
      <c r="AV112" s="273"/>
      <c r="AW112" s="273"/>
      <c r="AX112" s="273"/>
      <c r="AY112" s="273"/>
      <c r="AZ112" s="273"/>
      <c r="BA112" s="273"/>
      <c r="BB112" s="273"/>
      <c r="BC112" s="273"/>
      <c r="BD112" s="273"/>
      <c r="BE112" s="273"/>
      <c r="BF112" s="135"/>
      <c r="BG112" s="117" t="str">
        <f t="shared" si="22"/>
        <v/>
      </c>
      <c r="BH112" s="273"/>
      <c r="BI112" s="273"/>
      <c r="BJ112" s="273"/>
      <c r="BK112" s="273"/>
      <c r="BL112" s="273"/>
      <c r="BM112" s="273"/>
      <c r="BN112" s="273"/>
      <c r="BO112" s="273"/>
      <c r="BP112" s="273"/>
      <c r="BQ112" s="273"/>
      <c r="BR112" s="273"/>
      <c r="BS112" s="273"/>
      <c r="BT112" s="273"/>
      <c r="BU112" s="273"/>
      <c r="BV112" s="273"/>
      <c r="BW112" s="273"/>
    </row>
    <row r="113" spans="2:75" ht="22.5" customHeight="1" x14ac:dyDescent="0.25">
      <c r="B113" s="50" t="str">
        <f t="shared" si="24"/>
        <v/>
      </c>
      <c r="C113" s="137" t="str">
        <f t="shared" si="16"/>
        <v/>
      </c>
      <c r="D113" s="70" t="e">
        <f t="shared" si="15"/>
        <v>#N/A</v>
      </c>
      <c r="E113" s="70" t="e">
        <f t="shared" si="25"/>
        <v>#N/A</v>
      </c>
      <c r="F113" s="137" t="e">
        <f t="shared" si="23"/>
        <v>#N/A</v>
      </c>
      <c r="AD113" s="123" t="str">
        <f t="shared" si="17"/>
        <v/>
      </c>
      <c r="AE113" s="277" t="str">
        <f t="shared" si="18"/>
        <v/>
      </c>
      <c r="AF113" s="277"/>
      <c r="AG113" s="277"/>
      <c r="AH113" s="278" t="str">
        <f t="shared" si="19"/>
        <v/>
      </c>
      <c r="AI113" s="279"/>
      <c r="AJ113" s="279"/>
      <c r="AK113" s="279"/>
      <c r="AL113" s="278"/>
      <c r="AM113" s="279"/>
      <c r="AN113" s="279"/>
      <c r="AO113" s="279"/>
      <c r="AP113" s="133"/>
      <c r="AQ113" s="99" t="str">
        <f t="shared" si="20"/>
        <v/>
      </c>
      <c r="AR113" s="134"/>
      <c r="AS113" s="117" t="str">
        <f t="shared" si="21"/>
        <v/>
      </c>
      <c r="AT113" s="273"/>
      <c r="AU113" s="273"/>
      <c r="AV113" s="273"/>
      <c r="AW113" s="273"/>
      <c r="AX113" s="273"/>
      <c r="AY113" s="273"/>
      <c r="AZ113" s="273"/>
      <c r="BA113" s="273"/>
      <c r="BB113" s="273"/>
      <c r="BC113" s="273"/>
      <c r="BD113" s="273"/>
      <c r="BE113" s="273"/>
      <c r="BF113" s="135"/>
      <c r="BG113" s="117" t="str">
        <f t="shared" si="22"/>
        <v/>
      </c>
      <c r="BH113" s="273"/>
      <c r="BI113" s="273"/>
      <c r="BJ113" s="273"/>
      <c r="BK113" s="273"/>
      <c r="BL113" s="273"/>
      <c r="BM113" s="273"/>
      <c r="BN113" s="273"/>
      <c r="BO113" s="273"/>
      <c r="BP113" s="273"/>
      <c r="BQ113" s="273"/>
      <c r="BR113" s="273"/>
      <c r="BS113" s="273"/>
      <c r="BT113" s="273"/>
      <c r="BU113" s="273"/>
      <c r="BV113" s="273"/>
      <c r="BW113" s="273"/>
    </row>
    <row r="114" spans="2:75" ht="22.5" customHeight="1" x14ac:dyDescent="0.25">
      <c r="B114" s="50" t="str">
        <f t="shared" si="24"/>
        <v/>
      </c>
      <c r="C114" s="137" t="str">
        <f t="shared" si="16"/>
        <v/>
      </c>
      <c r="D114" s="70" t="e">
        <f t="shared" si="15"/>
        <v>#N/A</v>
      </c>
      <c r="E114" s="70" t="e">
        <f t="shared" si="25"/>
        <v>#N/A</v>
      </c>
      <c r="F114" s="137" t="e">
        <f t="shared" si="23"/>
        <v>#N/A</v>
      </c>
      <c r="AD114" s="123" t="str">
        <f t="shared" si="17"/>
        <v/>
      </c>
      <c r="AE114" s="277" t="str">
        <f t="shared" si="18"/>
        <v/>
      </c>
      <c r="AF114" s="277"/>
      <c r="AG114" s="277"/>
      <c r="AH114" s="278" t="str">
        <f t="shared" si="19"/>
        <v/>
      </c>
      <c r="AI114" s="279"/>
      <c r="AJ114" s="279"/>
      <c r="AK114" s="279"/>
      <c r="AL114" s="278"/>
      <c r="AM114" s="279"/>
      <c r="AN114" s="279"/>
      <c r="AO114" s="279"/>
      <c r="AP114" s="133"/>
      <c r="AQ114" s="99" t="str">
        <f t="shared" si="20"/>
        <v/>
      </c>
      <c r="AR114" s="134"/>
      <c r="AS114" s="117" t="str">
        <f t="shared" si="21"/>
        <v/>
      </c>
      <c r="AT114" s="273"/>
      <c r="AU114" s="273"/>
      <c r="AV114" s="273"/>
      <c r="AW114" s="273"/>
      <c r="AX114" s="273"/>
      <c r="AY114" s="273"/>
      <c r="AZ114" s="273"/>
      <c r="BA114" s="273"/>
      <c r="BB114" s="273"/>
      <c r="BC114" s="273"/>
      <c r="BD114" s="273"/>
      <c r="BE114" s="273"/>
      <c r="BF114" s="135"/>
      <c r="BG114" s="117" t="str">
        <f t="shared" si="22"/>
        <v/>
      </c>
      <c r="BH114" s="273"/>
      <c r="BI114" s="273"/>
      <c r="BJ114" s="273"/>
      <c r="BK114" s="273"/>
      <c r="BL114" s="273"/>
      <c r="BM114" s="273"/>
      <c r="BN114" s="273"/>
      <c r="BO114" s="273"/>
      <c r="BP114" s="273"/>
      <c r="BQ114" s="273"/>
      <c r="BR114" s="273"/>
      <c r="BS114" s="273"/>
      <c r="BT114" s="273"/>
      <c r="BU114" s="273"/>
      <c r="BV114" s="273"/>
      <c r="BW114" s="273"/>
    </row>
    <row r="115" spans="2:75" ht="22.5" customHeight="1" x14ac:dyDescent="0.25">
      <c r="B115" s="50" t="str">
        <f t="shared" si="24"/>
        <v/>
      </c>
      <c r="C115" s="137" t="str">
        <f t="shared" si="16"/>
        <v/>
      </c>
      <c r="D115" s="70" t="e">
        <f t="shared" si="15"/>
        <v>#N/A</v>
      </c>
      <c r="E115" s="70" t="e">
        <f t="shared" si="25"/>
        <v>#N/A</v>
      </c>
      <c r="F115" s="137" t="e">
        <f t="shared" si="23"/>
        <v>#N/A</v>
      </c>
      <c r="AD115" s="123" t="str">
        <f t="shared" si="17"/>
        <v/>
      </c>
      <c r="AE115" s="277" t="str">
        <f t="shared" si="18"/>
        <v/>
      </c>
      <c r="AF115" s="277"/>
      <c r="AG115" s="277"/>
      <c r="AH115" s="278" t="str">
        <f t="shared" si="19"/>
        <v/>
      </c>
      <c r="AI115" s="279"/>
      <c r="AJ115" s="279"/>
      <c r="AK115" s="279"/>
      <c r="AL115" s="278"/>
      <c r="AM115" s="279"/>
      <c r="AN115" s="279"/>
      <c r="AO115" s="279"/>
      <c r="AP115" s="133"/>
      <c r="AQ115" s="99" t="str">
        <f t="shared" si="20"/>
        <v/>
      </c>
      <c r="AR115" s="134"/>
      <c r="AS115" s="117" t="str">
        <f t="shared" si="21"/>
        <v/>
      </c>
      <c r="AT115" s="273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73"/>
      <c r="BF115" s="135"/>
      <c r="BG115" s="117" t="str">
        <f t="shared" si="22"/>
        <v/>
      </c>
      <c r="BH115" s="273"/>
      <c r="BI115" s="273"/>
      <c r="BJ115" s="273"/>
      <c r="BK115" s="273"/>
      <c r="BL115" s="273"/>
      <c r="BM115" s="273"/>
      <c r="BN115" s="273"/>
      <c r="BO115" s="273"/>
      <c r="BP115" s="273"/>
      <c r="BQ115" s="273"/>
      <c r="BR115" s="273"/>
      <c r="BS115" s="273"/>
      <c r="BT115" s="273"/>
      <c r="BU115" s="273"/>
      <c r="BV115" s="273"/>
      <c r="BW115" s="273"/>
    </row>
    <row r="116" spans="2:75" ht="22.5" customHeight="1" x14ac:dyDescent="0.25">
      <c r="B116" s="50" t="str">
        <f t="shared" si="24"/>
        <v/>
      </c>
      <c r="C116" s="137" t="str">
        <f t="shared" si="16"/>
        <v/>
      </c>
      <c r="D116" s="70" t="e">
        <f t="shared" si="15"/>
        <v>#N/A</v>
      </c>
      <c r="E116" s="70" t="e">
        <f t="shared" si="25"/>
        <v>#N/A</v>
      </c>
      <c r="F116" s="137" t="e">
        <f t="shared" si="23"/>
        <v>#N/A</v>
      </c>
      <c r="AD116" s="123" t="str">
        <f t="shared" si="17"/>
        <v/>
      </c>
      <c r="AE116" s="277" t="str">
        <f t="shared" si="18"/>
        <v/>
      </c>
      <c r="AF116" s="277"/>
      <c r="AG116" s="277"/>
      <c r="AH116" s="278" t="str">
        <f t="shared" si="19"/>
        <v/>
      </c>
      <c r="AI116" s="279"/>
      <c r="AJ116" s="279"/>
      <c r="AK116" s="279"/>
      <c r="AL116" s="278"/>
      <c r="AM116" s="279"/>
      <c r="AN116" s="279"/>
      <c r="AO116" s="279"/>
      <c r="AP116" s="133"/>
      <c r="AQ116" s="99" t="str">
        <f t="shared" si="20"/>
        <v/>
      </c>
      <c r="AR116" s="134"/>
      <c r="AS116" s="117" t="str">
        <f t="shared" si="21"/>
        <v/>
      </c>
      <c r="AT116" s="273"/>
      <c r="AU116" s="273"/>
      <c r="AV116" s="273"/>
      <c r="AW116" s="273"/>
      <c r="AX116" s="273"/>
      <c r="AY116" s="273"/>
      <c r="AZ116" s="273"/>
      <c r="BA116" s="273"/>
      <c r="BB116" s="273"/>
      <c r="BC116" s="273"/>
      <c r="BD116" s="273"/>
      <c r="BE116" s="273"/>
      <c r="BF116" s="135"/>
      <c r="BG116" s="117" t="str">
        <f t="shared" si="22"/>
        <v/>
      </c>
      <c r="BH116" s="273"/>
      <c r="BI116" s="273"/>
      <c r="BJ116" s="273"/>
      <c r="BK116" s="273"/>
      <c r="BL116" s="273"/>
      <c r="BM116" s="273"/>
      <c r="BN116" s="273"/>
      <c r="BO116" s="273"/>
      <c r="BP116" s="273"/>
      <c r="BQ116" s="273"/>
      <c r="BR116" s="273"/>
      <c r="BS116" s="273"/>
      <c r="BT116" s="273"/>
      <c r="BU116" s="273"/>
      <c r="BV116" s="273"/>
      <c r="BW116" s="273"/>
    </row>
    <row r="117" spans="2:75" ht="22.5" customHeight="1" x14ac:dyDescent="0.25">
      <c r="B117" s="50" t="str">
        <f t="shared" si="24"/>
        <v/>
      </c>
      <c r="C117" s="137" t="str">
        <f t="shared" si="16"/>
        <v/>
      </c>
      <c r="D117" s="70" t="e">
        <f t="shared" si="15"/>
        <v>#N/A</v>
      </c>
      <c r="E117" s="70" t="e">
        <f t="shared" si="25"/>
        <v>#N/A</v>
      </c>
      <c r="F117" s="137" t="e">
        <f t="shared" si="23"/>
        <v>#N/A</v>
      </c>
      <c r="AD117" s="123" t="str">
        <f t="shared" si="17"/>
        <v/>
      </c>
      <c r="AE117" s="277" t="str">
        <f t="shared" si="18"/>
        <v/>
      </c>
      <c r="AF117" s="277"/>
      <c r="AG117" s="277"/>
      <c r="AH117" s="278" t="str">
        <f t="shared" si="19"/>
        <v/>
      </c>
      <c r="AI117" s="279"/>
      <c r="AJ117" s="279"/>
      <c r="AK117" s="279"/>
      <c r="AL117" s="278"/>
      <c r="AM117" s="279"/>
      <c r="AN117" s="279"/>
      <c r="AO117" s="279"/>
      <c r="AP117" s="133"/>
      <c r="AQ117" s="99" t="str">
        <f t="shared" si="20"/>
        <v/>
      </c>
      <c r="AR117" s="134"/>
      <c r="AS117" s="117" t="str">
        <f t="shared" si="21"/>
        <v/>
      </c>
      <c r="AT117" s="273"/>
      <c r="AU117" s="273"/>
      <c r="AV117" s="273"/>
      <c r="AW117" s="273"/>
      <c r="AX117" s="273"/>
      <c r="AY117" s="273"/>
      <c r="AZ117" s="273"/>
      <c r="BA117" s="273"/>
      <c r="BB117" s="273"/>
      <c r="BC117" s="273"/>
      <c r="BD117" s="273"/>
      <c r="BE117" s="273"/>
      <c r="BF117" s="135"/>
      <c r="BG117" s="117" t="str">
        <f t="shared" si="22"/>
        <v/>
      </c>
      <c r="BH117" s="273"/>
      <c r="BI117" s="273"/>
      <c r="BJ117" s="273"/>
      <c r="BK117" s="273"/>
      <c r="BL117" s="273"/>
      <c r="BM117" s="273"/>
      <c r="BN117" s="273"/>
      <c r="BO117" s="273"/>
      <c r="BP117" s="273"/>
      <c r="BQ117" s="273"/>
      <c r="BR117" s="273"/>
      <c r="BS117" s="273"/>
      <c r="BT117" s="273"/>
      <c r="BU117" s="273"/>
      <c r="BV117" s="273"/>
      <c r="BW117" s="273"/>
    </row>
    <row r="118" spans="2:75" ht="22.5" customHeight="1" x14ac:dyDescent="0.25">
      <c r="B118" s="50" t="str">
        <f t="shared" si="24"/>
        <v/>
      </c>
      <c r="C118" s="137" t="str">
        <f t="shared" si="16"/>
        <v/>
      </c>
      <c r="D118" s="70" t="e">
        <f t="shared" si="15"/>
        <v>#N/A</v>
      </c>
      <c r="E118" s="70" t="e">
        <f t="shared" si="25"/>
        <v>#N/A</v>
      </c>
      <c r="F118" s="137" t="e">
        <f t="shared" si="23"/>
        <v>#N/A</v>
      </c>
      <c r="AD118" s="123" t="str">
        <f t="shared" si="17"/>
        <v/>
      </c>
      <c r="AE118" s="277" t="str">
        <f t="shared" si="18"/>
        <v/>
      </c>
      <c r="AF118" s="277"/>
      <c r="AG118" s="277"/>
      <c r="AH118" s="278" t="str">
        <f t="shared" si="19"/>
        <v/>
      </c>
      <c r="AI118" s="279"/>
      <c r="AJ118" s="279"/>
      <c r="AK118" s="279"/>
      <c r="AL118" s="278"/>
      <c r="AM118" s="279"/>
      <c r="AN118" s="279"/>
      <c r="AO118" s="279"/>
      <c r="AP118" s="133"/>
      <c r="AQ118" s="99" t="str">
        <f t="shared" si="20"/>
        <v/>
      </c>
      <c r="AR118" s="134"/>
      <c r="AS118" s="117" t="str">
        <f t="shared" si="21"/>
        <v/>
      </c>
      <c r="AT118" s="273"/>
      <c r="AU118" s="273"/>
      <c r="AV118" s="273"/>
      <c r="AW118" s="273"/>
      <c r="AX118" s="273"/>
      <c r="AY118" s="273"/>
      <c r="AZ118" s="273"/>
      <c r="BA118" s="273"/>
      <c r="BB118" s="273"/>
      <c r="BC118" s="273"/>
      <c r="BD118" s="273"/>
      <c r="BE118" s="273"/>
      <c r="BF118" s="135"/>
      <c r="BG118" s="117" t="str">
        <f t="shared" si="22"/>
        <v/>
      </c>
      <c r="BH118" s="273"/>
      <c r="BI118" s="273"/>
      <c r="BJ118" s="273"/>
      <c r="BK118" s="273"/>
      <c r="BL118" s="273"/>
      <c r="BM118" s="273"/>
      <c r="BN118" s="273"/>
      <c r="BO118" s="273"/>
      <c r="BP118" s="273"/>
      <c r="BQ118" s="273"/>
      <c r="BR118" s="273"/>
      <c r="BS118" s="273"/>
      <c r="BT118" s="273"/>
      <c r="BU118" s="273"/>
      <c r="BV118" s="273"/>
      <c r="BW118" s="273"/>
    </row>
    <row r="119" spans="2:75" ht="22.5" customHeight="1" x14ac:dyDescent="0.25">
      <c r="B119" s="50" t="str">
        <f t="shared" si="24"/>
        <v/>
      </c>
      <c r="C119" s="137" t="str">
        <f t="shared" si="16"/>
        <v/>
      </c>
      <c r="D119" s="70" t="e">
        <f t="shared" si="15"/>
        <v>#N/A</v>
      </c>
      <c r="E119" s="70" t="e">
        <f t="shared" si="25"/>
        <v>#N/A</v>
      </c>
      <c r="F119" s="137" t="e">
        <f t="shared" si="23"/>
        <v>#N/A</v>
      </c>
      <c r="AD119" s="123" t="str">
        <f t="shared" si="17"/>
        <v/>
      </c>
      <c r="AE119" s="277" t="str">
        <f t="shared" si="18"/>
        <v/>
      </c>
      <c r="AF119" s="277"/>
      <c r="AG119" s="277"/>
      <c r="AH119" s="278" t="str">
        <f t="shared" si="19"/>
        <v/>
      </c>
      <c r="AI119" s="279"/>
      <c r="AJ119" s="279"/>
      <c r="AK119" s="279"/>
      <c r="AL119" s="278"/>
      <c r="AM119" s="279"/>
      <c r="AN119" s="279"/>
      <c r="AO119" s="279"/>
      <c r="AP119" s="133"/>
      <c r="AQ119" s="99" t="str">
        <f t="shared" si="20"/>
        <v/>
      </c>
      <c r="AR119" s="134"/>
      <c r="AS119" s="117" t="str">
        <f t="shared" si="21"/>
        <v/>
      </c>
      <c r="AT119" s="273"/>
      <c r="AU119" s="273"/>
      <c r="AV119" s="273"/>
      <c r="AW119" s="273"/>
      <c r="AX119" s="273"/>
      <c r="AY119" s="273"/>
      <c r="AZ119" s="273"/>
      <c r="BA119" s="273"/>
      <c r="BB119" s="273"/>
      <c r="BC119" s="273"/>
      <c r="BD119" s="273"/>
      <c r="BE119" s="273"/>
      <c r="BF119" s="135"/>
      <c r="BG119" s="117" t="str">
        <f t="shared" si="22"/>
        <v/>
      </c>
      <c r="BH119" s="273"/>
      <c r="BI119" s="273"/>
      <c r="BJ119" s="273"/>
      <c r="BK119" s="273"/>
      <c r="BL119" s="273"/>
      <c r="BM119" s="273"/>
      <c r="BN119" s="273"/>
      <c r="BO119" s="273"/>
      <c r="BP119" s="273"/>
      <c r="BQ119" s="273"/>
      <c r="BR119" s="273"/>
      <c r="BS119" s="273"/>
      <c r="BT119" s="273"/>
      <c r="BU119" s="273"/>
      <c r="BV119" s="273"/>
      <c r="BW119" s="273"/>
    </row>
    <row r="120" spans="2:75" ht="22.5" customHeight="1" x14ac:dyDescent="0.25">
      <c r="B120" s="50" t="str">
        <f t="shared" si="24"/>
        <v/>
      </c>
      <c r="C120" s="137" t="str">
        <f t="shared" si="16"/>
        <v/>
      </c>
      <c r="D120" s="70" t="e">
        <f t="shared" si="15"/>
        <v>#N/A</v>
      </c>
      <c r="E120" s="70" t="e">
        <f t="shared" si="25"/>
        <v>#N/A</v>
      </c>
      <c r="F120" s="137" t="e">
        <f t="shared" si="23"/>
        <v>#N/A</v>
      </c>
      <c r="AD120" s="123" t="str">
        <f t="shared" si="17"/>
        <v/>
      </c>
      <c r="AE120" s="277" t="str">
        <f t="shared" si="18"/>
        <v/>
      </c>
      <c r="AF120" s="277"/>
      <c r="AG120" s="277"/>
      <c r="AH120" s="278" t="str">
        <f t="shared" si="19"/>
        <v/>
      </c>
      <c r="AI120" s="279"/>
      <c r="AJ120" s="279"/>
      <c r="AK120" s="279"/>
      <c r="AL120" s="278"/>
      <c r="AM120" s="279"/>
      <c r="AN120" s="279"/>
      <c r="AO120" s="279"/>
      <c r="AP120" s="133"/>
      <c r="AQ120" s="99" t="str">
        <f t="shared" si="20"/>
        <v/>
      </c>
      <c r="AR120" s="134"/>
      <c r="AS120" s="117" t="str">
        <f t="shared" si="21"/>
        <v/>
      </c>
      <c r="AT120" s="273"/>
      <c r="AU120" s="273"/>
      <c r="AV120" s="273"/>
      <c r="AW120" s="273"/>
      <c r="AX120" s="273"/>
      <c r="AY120" s="273"/>
      <c r="AZ120" s="273"/>
      <c r="BA120" s="273"/>
      <c r="BB120" s="273"/>
      <c r="BC120" s="273"/>
      <c r="BD120" s="273"/>
      <c r="BE120" s="273"/>
      <c r="BF120" s="135"/>
      <c r="BG120" s="117" t="str">
        <f t="shared" si="22"/>
        <v/>
      </c>
      <c r="BH120" s="273"/>
      <c r="BI120" s="273"/>
      <c r="BJ120" s="273"/>
      <c r="BK120" s="273"/>
      <c r="BL120" s="273"/>
      <c r="BM120" s="273"/>
      <c r="BN120" s="273"/>
      <c r="BO120" s="273"/>
      <c r="BP120" s="273"/>
      <c r="BQ120" s="273"/>
      <c r="BR120" s="273"/>
      <c r="BS120" s="273"/>
      <c r="BT120" s="273"/>
      <c r="BU120" s="273"/>
      <c r="BV120" s="273"/>
      <c r="BW120" s="273"/>
    </row>
    <row r="121" spans="2:75" ht="22.5" customHeight="1" x14ac:dyDescent="0.25">
      <c r="B121" s="50" t="str">
        <f t="shared" si="24"/>
        <v/>
      </c>
      <c r="C121" s="137" t="str">
        <f t="shared" si="16"/>
        <v/>
      </c>
      <c r="D121" s="70" t="e">
        <f t="shared" si="15"/>
        <v>#N/A</v>
      </c>
      <c r="E121" s="70" t="e">
        <f t="shared" si="25"/>
        <v>#N/A</v>
      </c>
      <c r="F121" s="137" t="e">
        <f t="shared" si="23"/>
        <v>#N/A</v>
      </c>
      <c r="AD121" s="123" t="str">
        <f t="shared" si="17"/>
        <v/>
      </c>
      <c r="AE121" s="277" t="str">
        <f t="shared" si="18"/>
        <v/>
      </c>
      <c r="AF121" s="277"/>
      <c r="AG121" s="277"/>
      <c r="AH121" s="278" t="str">
        <f t="shared" si="19"/>
        <v/>
      </c>
      <c r="AI121" s="279"/>
      <c r="AJ121" s="279"/>
      <c r="AK121" s="279"/>
      <c r="AL121" s="278"/>
      <c r="AM121" s="279"/>
      <c r="AN121" s="279"/>
      <c r="AO121" s="279"/>
      <c r="AP121" s="133"/>
      <c r="AQ121" s="99" t="str">
        <f t="shared" si="20"/>
        <v/>
      </c>
      <c r="AR121" s="134"/>
      <c r="AS121" s="117" t="str">
        <f t="shared" si="21"/>
        <v/>
      </c>
      <c r="AT121" s="273"/>
      <c r="AU121" s="273"/>
      <c r="AV121" s="273"/>
      <c r="AW121" s="273"/>
      <c r="AX121" s="273"/>
      <c r="AY121" s="273"/>
      <c r="AZ121" s="273"/>
      <c r="BA121" s="273"/>
      <c r="BB121" s="273"/>
      <c r="BC121" s="273"/>
      <c r="BD121" s="273"/>
      <c r="BE121" s="273"/>
      <c r="BF121" s="135"/>
      <c r="BG121" s="117" t="str">
        <f t="shared" si="22"/>
        <v/>
      </c>
      <c r="BH121" s="273"/>
      <c r="BI121" s="273"/>
      <c r="BJ121" s="273"/>
      <c r="BK121" s="273"/>
      <c r="BL121" s="273"/>
      <c r="BM121" s="273"/>
      <c r="BN121" s="273"/>
      <c r="BO121" s="273"/>
      <c r="BP121" s="273"/>
      <c r="BQ121" s="273"/>
      <c r="BR121" s="273"/>
      <c r="BS121" s="273"/>
      <c r="BT121" s="273"/>
      <c r="BU121" s="273"/>
      <c r="BV121" s="273"/>
      <c r="BW121" s="273"/>
    </row>
    <row r="122" spans="2:75" ht="22.5" customHeight="1" x14ac:dyDescent="0.25">
      <c r="B122" s="50" t="str">
        <f t="shared" si="24"/>
        <v/>
      </c>
      <c r="C122" s="137" t="str">
        <f t="shared" si="16"/>
        <v/>
      </c>
      <c r="D122" s="70" t="e">
        <f t="shared" si="15"/>
        <v>#N/A</v>
      </c>
      <c r="E122" s="70" t="e">
        <f t="shared" si="25"/>
        <v>#N/A</v>
      </c>
      <c r="F122" s="137" t="e">
        <f t="shared" si="23"/>
        <v>#N/A</v>
      </c>
      <c r="AD122" s="123" t="str">
        <f t="shared" si="17"/>
        <v/>
      </c>
      <c r="AE122" s="277" t="str">
        <f t="shared" si="18"/>
        <v/>
      </c>
      <c r="AF122" s="277"/>
      <c r="AG122" s="277"/>
      <c r="AH122" s="278" t="str">
        <f t="shared" si="19"/>
        <v/>
      </c>
      <c r="AI122" s="279"/>
      <c r="AJ122" s="279"/>
      <c r="AK122" s="279"/>
      <c r="AL122" s="278"/>
      <c r="AM122" s="279"/>
      <c r="AN122" s="279"/>
      <c r="AO122" s="279"/>
      <c r="AP122" s="133"/>
      <c r="AQ122" s="99" t="str">
        <f t="shared" si="20"/>
        <v/>
      </c>
      <c r="AR122" s="134"/>
      <c r="AS122" s="117" t="str">
        <f t="shared" si="21"/>
        <v/>
      </c>
      <c r="AT122" s="273"/>
      <c r="AU122" s="273"/>
      <c r="AV122" s="273"/>
      <c r="AW122" s="273"/>
      <c r="AX122" s="273"/>
      <c r="AY122" s="273"/>
      <c r="AZ122" s="273"/>
      <c r="BA122" s="273"/>
      <c r="BB122" s="273"/>
      <c r="BC122" s="273"/>
      <c r="BD122" s="273"/>
      <c r="BE122" s="273"/>
      <c r="BF122" s="135"/>
      <c r="BG122" s="117" t="str">
        <f t="shared" si="22"/>
        <v/>
      </c>
      <c r="BH122" s="273"/>
      <c r="BI122" s="273"/>
      <c r="BJ122" s="273"/>
      <c r="BK122" s="273"/>
      <c r="BL122" s="273"/>
      <c r="BM122" s="273"/>
      <c r="BN122" s="273"/>
      <c r="BO122" s="273"/>
      <c r="BP122" s="273"/>
      <c r="BQ122" s="273"/>
      <c r="BR122" s="273"/>
      <c r="BS122" s="273"/>
      <c r="BT122" s="273"/>
      <c r="BU122" s="273"/>
      <c r="BV122" s="273"/>
      <c r="BW122" s="273"/>
    </row>
    <row r="123" spans="2:75" ht="22.5" customHeight="1" x14ac:dyDescent="0.25">
      <c r="B123" s="50" t="str">
        <f t="shared" si="24"/>
        <v/>
      </c>
      <c r="C123" s="137" t="str">
        <f t="shared" si="16"/>
        <v/>
      </c>
      <c r="D123" s="70" t="e">
        <f t="shared" si="15"/>
        <v>#N/A</v>
      </c>
      <c r="E123" s="70" t="e">
        <f t="shared" si="25"/>
        <v>#N/A</v>
      </c>
      <c r="F123" s="137" t="e">
        <f t="shared" si="23"/>
        <v>#N/A</v>
      </c>
      <c r="AD123" s="123" t="str">
        <f t="shared" si="17"/>
        <v/>
      </c>
      <c r="AE123" s="277" t="str">
        <f t="shared" si="18"/>
        <v/>
      </c>
      <c r="AF123" s="277"/>
      <c r="AG123" s="277"/>
      <c r="AH123" s="278" t="str">
        <f t="shared" si="19"/>
        <v/>
      </c>
      <c r="AI123" s="279"/>
      <c r="AJ123" s="279"/>
      <c r="AK123" s="279"/>
      <c r="AL123" s="278"/>
      <c r="AM123" s="279"/>
      <c r="AN123" s="279"/>
      <c r="AO123" s="279"/>
      <c r="AP123" s="133"/>
      <c r="AQ123" s="99" t="str">
        <f t="shared" si="20"/>
        <v/>
      </c>
      <c r="AR123" s="134"/>
      <c r="AS123" s="117" t="str">
        <f t="shared" si="21"/>
        <v/>
      </c>
      <c r="AT123" s="273"/>
      <c r="AU123" s="273"/>
      <c r="AV123" s="273"/>
      <c r="AW123" s="273"/>
      <c r="AX123" s="273"/>
      <c r="AY123" s="273"/>
      <c r="AZ123" s="273"/>
      <c r="BA123" s="273"/>
      <c r="BB123" s="273"/>
      <c r="BC123" s="273"/>
      <c r="BD123" s="273"/>
      <c r="BE123" s="273"/>
      <c r="BF123" s="135"/>
      <c r="BG123" s="117" t="str">
        <f t="shared" si="22"/>
        <v/>
      </c>
      <c r="BH123" s="273"/>
      <c r="BI123" s="273"/>
      <c r="BJ123" s="273"/>
      <c r="BK123" s="273"/>
      <c r="BL123" s="273"/>
      <c r="BM123" s="273"/>
      <c r="BN123" s="273"/>
      <c r="BO123" s="273"/>
      <c r="BP123" s="273"/>
      <c r="BQ123" s="273"/>
      <c r="BR123" s="273"/>
      <c r="BS123" s="273"/>
      <c r="BT123" s="273"/>
      <c r="BU123" s="273"/>
      <c r="BV123" s="273"/>
      <c r="BW123" s="273"/>
    </row>
    <row r="124" spans="2:75" ht="22.5" customHeight="1" x14ac:dyDescent="0.25">
      <c r="B124" s="50" t="str">
        <f t="shared" si="24"/>
        <v/>
      </c>
      <c r="C124" s="137" t="str">
        <f t="shared" si="16"/>
        <v/>
      </c>
      <c r="D124" s="70" t="e">
        <f t="shared" si="15"/>
        <v>#N/A</v>
      </c>
      <c r="E124" s="70" t="e">
        <f t="shared" si="25"/>
        <v>#N/A</v>
      </c>
      <c r="F124" s="137" t="e">
        <f t="shared" si="23"/>
        <v>#N/A</v>
      </c>
      <c r="AD124" s="123" t="str">
        <f t="shared" si="17"/>
        <v/>
      </c>
      <c r="AE124" s="277" t="str">
        <f t="shared" si="18"/>
        <v/>
      </c>
      <c r="AF124" s="277"/>
      <c r="AG124" s="277"/>
      <c r="AH124" s="278" t="str">
        <f t="shared" si="19"/>
        <v/>
      </c>
      <c r="AI124" s="279"/>
      <c r="AJ124" s="279"/>
      <c r="AK124" s="279"/>
      <c r="AL124" s="278"/>
      <c r="AM124" s="279"/>
      <c r="AN124" s="279"/>
      <c r="AO124" s="279"/>
      <c r="AP124" s="133"/>
      <c r="AQ124" s="99" t="str">
        <f t="shared" si="20"/>
        <v/>
      </c>
      <c r="AR124" s="134"/>
      <c r="AS124" s="117" t="str">
        <f t="shared" si="21"/>
        <v/>
      </c>
      <c r="AT124" s="273"/>
      <c r="AU124" s="273"/>
      <c r="AV124" s="273"/>
      <c r="AW124" s="273"/>
      <c r="AX124" s="273"/>
      <c r="AY124" s="273"/>
      <c r="AZ124" s="273"/>
      <c r="BA124" s="273"/>
      <c r="BB124" s="273"/>
      <c r="BC124" s="273"/>
      <c r="BD124" s="273"/>
      <c r="BE124" s="273"/>
      <c r="BF124" s="135"/>
      <c r="BG124" s="117" t="str">
        <f t="shared" si="22"/>
        <v/>
      </c>
      <c r="BH124" s="273"/>
      <c r="BI124" s="273"/>
      <c r="BJ124" s="273"/>
      <c r="BK124" s="273"/>
      <c r="BL124" s="273"/>
      <c r="BM124" s="273"/>
      <c r="BN124" s="273"/>
      <c r="BO124" s="273"/>
      <c r="BP124" s="273"/>
      <c r="BQ124" s="273"/>
      <c r="BR124" s="273"/>
      <c r="BS124" s="273"/>
      <c r="BT124" s="273"/>
      <c r="BU124" s="273"/>
      <c r="BV124" s="273"/>
      <c r="BW124" s="273"/>
    </row>
    <row r="125" spans="2:75" ht="22.5" customHeight="1" x14ac:dyDescent="0.25">
      <c r="B125" s="50" t="str">
        <f t="shared" si="24"/>
        <v/>
      </c>
      <c r="C125" s="137" t="str">
        <f t="shared" si="16"/>
        <v/>
      </c>
      <c r="D125" s="70" t="e">
        <f t="shared" si="15"/>
        <v>#N/A</v>
      </c>
      <c r="E125" s="70" t="e">
        <f t="shared" si="25"/>
        <v>#N/A</v>
      </c>
      <c r="F125" s="137" t="e">
        <f t="shared" si="23"/>
        <v>#N/A</v>
      </c>
      <c r="AD125" s="123" t="str">
        <f t="shared" si="17"/>
        <v/>
      </c>
      <c r="AE125" s="277" t="str">
        <f t="shared" si="18"/>
        <v/>
      </c>
      <c r="AF125" s="277"/>
      <c r="AG125" s="277"/>
      <c r="AH125" s="278" t="str">
        <f t="shared" si="19"/>
        <v/>
      </c>
      <c r="AI125" s="279"/>
      <c r="AJ125" s="279"/>
      <c r="AK125" s="279"/>
      <c r="AL125" s="278"/>
      <c r="AM125" s="279"/>
      <c r="AN125" s="279"/>
      <c r="AO125" s="279"/>
      <c r="AP125" s="133"/>
      <c r="AQ125" s="99" t="str">
        <f t="shared" si="20"/>
        <v/>
      </c>
      <c r="AR125" s="134"/>
      <c r="AS125" s="117" t="str">
        <f t="shared" si="21"/>
        <v/>
      </c>
      <c r="AT125" s="273"/>
      <c r="AU125" s="273"/>
      <c r="AV125" s="273"/>
      <c r="AW125" s="273"/>
      <c r="AX125" s="273"/>
      <c r="AY125" s="273"/>
      <c r="AZ125" s="273"/>
      <c r="BA125" s="273"/>
      <c r="BB125" s="273"/>
      <c r="BC125" s="273"/>
      <c r="BD125" s="273"/>
      <c r="BE125" s="273"/>
      <c r="BF125" s="135"/>
      <c r="BG125" s="117" t="str">
        <f t="shared" si="22"/>
        <v/>
      </c>
      <c r="BH125" s="273"/>
      <c r="BI125" s="273"/>
      <c r="BJ125" s="273"/>
      <c r="BK125" s="273"/>
      <c r="BL125" s="273"/>
      <c r="BM125" s="273"/>
      <c r="BN125" s="273"/>
      <c r="BO125" s="273"/>
      <c r="BP125" s="273"/>
      <c r="BQ125" s="273"/>
      <c r="BR125" s="273"/>
      <c r="BS125" s="273"/>
      <c r="BT125" s="273"/>
      <c r="BU125" s="273"/>
      <c r="BV125" s="273"/>
      <c r="BW125" s="273"/>
    </row>
    <row r="126" spans="2:75" ht="22.5" customHeight="1" x14ac:dyDescent="0.25">
      <c r="B126" s="50" t="str">
        <f t="shared" si="24"/>
        <v/>
      </c>
      <c r="C126" s="137" t="str">
        <f t="shared" si="16"/>
        <v/>
      </c>
      <c r="D126" s="70" t="e">
        <f t="shared" si="15"/>
        <v>#N/A</v>
      </c>
      <c r="E126" s="70" t="e">
        <f t="shared" si="25"/>
        <v>#N/A</v>
      </c>
      <c r="F126" s="137" t="e">
        <f t="shared" si="23"/>
        <v>#N/A</v>
      </c>
      <c r="AD126" s="123" t="str">
        <f t="shared" si="17"/>
        <v/>
      </c>
      <c r="AE126" s="277" t="str">
        <f t="shared" si="18"/>
        <v/>
      </c>
      <c r="AF126" s="277"/>
      <c r="AG126" s="277"/>
      <c r="AH126" s="278" t="str">
        <f t="shared" si="19"/>
        <v/>
      </c>
      <c r="AI126" s="279"/>
      <c r="AJ126" s="279"/>
      <c r="AK126" s="279"/>
      <c r="AL126" s="278"/>
      <c r="AM126" s="279"/>
      <c r="AN126" s="279"/>
      <c r="AO126" s="279"/>
      <c r="AP126" s="133"/>
      <c r="AQ126" s="99" t="str">
        <f t="shared" si="20"/>
        <v/>
      </c>
      <c r="AR126" s="134"/>
      <c r="AS126" s="117" t="str">
        <f t="shared" si="21"/>
        <v/>
      </c>
      <c r="AT126" s="273"/>
      <c r="AU126" s="273"/>
      <c r="AV126" s="273"/>
      <c r="AW126" s="273"/>
      <c r="AX126" s="273"/>
      <c r="AY126" s="273"/>
      <c r="AZ126" s="273"/>
      <c r="BA126" s="273"/>
      <c r="BB126" s="273"/>
      <c r="BC126" s="273"/>
      <c r="BD126" s="273"/>
      <c r="BE126" s="273"/>
      <c r="BF126" s="135"/>
      <c r="BG126" s="117" t="str">
        <f t="shared" si="22"/>
        <v/>
      </c>
      <c r="BH126" s="273"/>
      <c r="BI126" s="273"/>
      <c r="BJ126" s="273"/>
      <c r="BK126" s="273"/>
      <c r="BL126" s="273"/>
      <c r="BM126" s="273"/>
      <c r="BN126" s="273"/>
      <c r="BO126" s="273"/>
      <c r="BP126" s="273"/>
      <c r="BQ126" s="273"/>
      <c r="BR126" s="273"/>
      <c r="BS126" s="273"/>
      <c r="BT126" s="273"/>
      <c r="BU126" s="273"/>
      <c r="BV126" s="273"/>
      <c r="BW126" s="273"/>
    </row>
    <row r="127" spans="2:75" ht="22.5" customHeight="1" x14ac:dyDescent="0.25">
      <c r="B127" s="50" t="str">
        <f t="shared" si="24"/>
        <v/>
      </c>
      <c r="C127" s="137" t="str">
        <f t="shared" si="16"/>
        <v/>
      </c>
      <c r="D127" s="70" t="e">
        <f t="shared" si="15"/>
        <v>#N/A</v>
      </c>
      <c r="E127" s="70" t="e">
        <f t="shared" si="25"/>
        <v>#N/A</v>
      </c>
      <c r="F127" s="137" t="e">
        <f t="shared" si="23"/>
        <v>#N/A</v>
      </c>
      <c r="AD127" s="123" t="str">
        <f t="shared" si="17"/>
        <v/>
      </c>
      <c r="AE127" s="277" t="str">
        <f t="shared" si="18"/>
        <v/>
      </c>
      <c r="AF127" s="277"/>
      <c r="AG127" s="277"/>
      <c r="AH127" s="278" t="str">
        <f t="shared" si="19"/>
        <v/>
      </c>
      <c r="AI127" s="279"/>
      <c r="AJ127" s="279"/>
      <c r="AK127" s="279"/>
      <c r="AL127" s="278"/>
      <c r="AM127" s="279"/>
      <c r="AN127" s="279"/>
      <c r="AO127" s="279"/>
      <c r="AP127" s="133"/>
      <c r="AQ127" s="99" t="str">
        <f t="shared" si="20"/>
        <v/>
      </c>
      <c r="AR127" s="134"/>
      <c r="AS127" s="117" t="str">
        <f t="shared" si="21"/>
        <v/>
      </c>
      <c r="AT127" s="273"/>
      <c r="AU127" s="273"/>
      <c r="AV127" s="273"/>
      <c r="AW127" s="273"/>
      <c r="AX127" s="273"/>
      <c r="AY127" s="273"/>
      <c r="AZ127" s="273"/>
      <c r="BA127" s="273"/>
      <c r="BB127" s="273"/>
      <c r="BC127" s="273"/>
      <c r="BD127" s="273"/>
      <c r="BE127" s="273"/>
      <c r="BF127" s="135"/>
      <c r="BG127" s="117" t="str">
        <f t="shared" si="22"/>
        <v/>
      </c>
      <c r="BH127" s="273"/>
      <c r="BI127" s="273"/>
      <c r="BJ127" s="273"/>
      <c r="BK127" s="273"/>
      <c r="BL127" s="273"/>
      <c r="BM127" s="273"/>
      <c r="BN127" s="273"/>
      <c r="BO127" s="273"/>
      <c r="BP127" s="273"/>
      <c r="BQ127" s="273"/>
      <c r="BR127" s="273"/>
      <c r="BS127" s="273"/>
      <c r="BT127" s="273"/>
      <c r="BU127" s="273"/>
      <c r="BV127" s="273"/>
      <c r="BW127" s="273"/>
    </row>
    <row r="128" spans="2:75" ht="22.5" customHeight="1" x14ac:dyDescent="0.25">
      <c r="B128" s="50" t="str">
        <f t="shared" si="24"/>
        <v/>
      </c>
      <c r="C128" s="137" t="str">
        <f t="shared" si="16"/>
        <v/>
      </c>
      <c r="D128" s="70" t="e">
        <f t="shared" si="15"/>
        <v>#N/A</v>
      </c>
      <c r="E128" s="70" t="e">
        <f t="shared" si="25"/>
        <v>#N/A</v>
      </c>
      <c r="F128" s="137" t="e">
        <f t="shared" si="23"/>
        <v>#N/A</v>
      </c>
      <c r="AD128" s="123" t="str">
        <f t="shared" si="17"/>
        <v/>
      </c>
      <c r="AE128" s="277" t="str">
        <f t="shared" si="18"/>
        <v/>
      </c>
      <c r="AF128" s="277"/>
      <c r="AG128" s="277"/>
      <c r="AH128" s="278" t="str">
        <f t="shared" si="19"/>
        <v/>
      </c>
      <c r="AI128" s="279"/>
      <c r="AJ128" s="279"/>
      <c r="AK128" s="279"/>
      <c r="AL128" s="278"/>
      <c r="AM128" s="279"/>
      <c r="AN128" s="279"/>
      <c r="AO128" s="279"/>
      <c r="AP128" s="133"/>
      <c r="AQ128" s="99" t="str">
        <f t="shared" si="20"/>
        <v/>
      </c>
      <c r="AR128" s="134"/>
      <c r="AS128" s="117" t="str">
        <f t="shared" si="21"/>
        <v/>
      </c>
      <c r="AT128" s="273"/>
      <c r="AU128" s="273"/>
      <c r="AV128" s="273"/>
      <c r="AW128" s="273"/>
      <c r="AX128" s="273"/>
      <c r="AY128" s="273"/>
      <c r="AZ128" s="273"/>
      <c r="BA128" s="273"/>
      <c r="BB128" s="273"/>
      <c r="BC128" s="273"/>
      <c r="BD128" s="273"/>
      <c r="BE128" s="273"/>
      <c r="BF128" s="135"/>
      <c r="BG128" s="117" t="str">
        <f t="shared" si="22"/>
        <v/>
      </c>
      <c r="BH128" s="273"/>
      <c r="BI128" s="273"/>
      <c r="BJ128" s="273"/>
      <c r="BK128" s="273"/>
      <c r="BL128" s="273"/>
      <c r="BM128" s="273"/>
      <c r="BN128" s="273"/>
      <c r="BO128" s="273"/>
      <c r="BP128" s="273"/>
      <c r="BQ128" s="273"/>
      <c r="BR128" s="273"/>
      <c r="BS128" s="273"/>
      <c r="BT128" s="273"/>
      <c r="BU128" s="273"/>
      <c r="BV128" s="273"/>
      <c r="BW128" s="273"/>
    </row>
    <row r="129" spans="2:75" ht="22.5" customHeight="1" x14ac:dyDescent="0.25">
      <c r="B129" s="50" t="str">
        <f t="shared" si="24"/>
        <v/>
      </c>
      <c r="C129" s="137" t="str">
        <f t="shared" si="16"/>
        <v/>
      </c>
      <c r="D129" s="70" t="e">
        <f t="shared" si="15"/>
        <v>#N/A</v>
      </c>
      <c r="E129" s="70" t="e">
        <f t="shared" si="25"/>
        <v>#N/A</v>
      </c>
      <c r="F129" s="137" t="e">
        <f t="shared" si="23"/>
        <v>#N/A</v>
      </c>
      <c r="AD129" s="123" t="str">
        <f t="shared" si="17"/>
        <v/>
      </c>
      <c r="AE129" s="277" t="str">
        <f t="shared" si="18"/>
        <v/>
      </c>
      <c r="AF129" s="277"/>
      <c r="AG129" s="277"/>
      <c r="AH129" s="278" t="str">
        <f t="shared" si="19"/>
        <v/>
      </c>
      <c r="AI129" s="279"/>
      <c r="AJ129" s="279"/>
      <c r="AK129" s="279"/>
      <c r="AL129" s="278"/>
      <c r="AM129" s="279"/>
      <c r="AN129" s="279"/>
      <c r="AO129" s="279"/>
      <c r="AP129" s="133"/>
      <c r="AQ129" s="99" t="str">
        <f t="shared" si="20"/>
        <v/>
      </c>
      <c r="AR129" s="134"/>
      <c r="AS129" s="117" t="str">
        <f t="shared" si="21"/>
        <v/>
      </c>
      <c r="AT129" s="273"/>
      <c r="AU129" s="273"/>
      <c r="AV129" s="273"/>
      <c r="AW129" s="273"/>
      <c r="AX129" s="273"/>
      <c r="AY129" s="273"/>
      <c r="AZ129" s="273"/>
      <c r="BA129" s="273"/>
      <c r="BB129" s="273"/>
      <c r="BC129" s="273"/>
      <c r="BD129" s="273"/>
      <c r="BE129" s="273"/>
      <c r="BF129" s="135"/>
      <c r="BG129" s="117" t="str">
        <f t="shared" si="22"/>
        <v/>
      </c>
      <c r="BH129" s="273"/>
      <c r="BI129" s="273"/>
      <c r="BJ129" s="273"/>
      <c r="BK129" s="273"/>
      <c r="BL129" s="273"/>
      <c r="BM129" s="273"/>
      <c r="BN129" s="273"/>
      <c r="BO129" s="273"/>
      <c r="BP129" s="273"/>
      <c r="BQ129" s="273"/>
      <c r="BR129" s="273"/>
      <c r="BS129" s="273"/>
      <c r="BT129" s="273"/>
      <c r="BU129" s="273"/>
      <c r="BV129" s="273"/>
      <c r="BW129" s="273"/>
    </row>
    <row r="130" spans="2:75" ht="22.5" customHeight="1" x14ac:dyDescent="0.25">
      <c r="B130" s="50" t="str">
        <f t="shared" si="24"/>
        <v/>
      </c>
      <c r="C130" s="137" t="str">
        <f t="shared" si="16"/>
        <v/>
      </c>
      <c r="D130" s="70" t="e">
        <f t="shared" si="15"/>
        <v>#N/A</v>
      </c>
      <c r="E130" s="70" t="e">
        <f t="shared" si="25"/>
        <v>#N/A</v>
      </c>
      <c r="F130" s="137" t="e">
        <f t="shared" si="23"/>
        <v>#N/A</v>
      </c>
      <c r="AD130" s="123" t="str">
        <f t="shared" si="17"/>
        <v/>
      </c>
      <c r="AE130" s="277" t="str">
        <f t="shared" si="18"/>
        <v/>
      </c>
      <c r="AF130" s="277"/>
      <c r="AG130" s="277"/>
      <c r="AH130" s="278" t="str">
        <f t="shared" si="19"/>
        <v/>
      </c>
      <c r="AI130" s="279"/>
      <c r="AJ130" s="279"/>
      <c r="AK130" s="279"/>
      <c r="AL130" s="278"/>
      <c r="AM130" s="279"/>
      <c r="AN130" s="279"/>
      <c r="AO130" s="279"/>
      <c r="AP130" s="133"/>
      <c r="AQ130" s="99" t="str">
        <f t="shared" si="20"/>
        <v/>
      </c>
      <c r="AR130" s="134"/>
      <c r="AS130" s="117" t="str">
        <f t="shared" si="21"/>
        <v/>
      </c>
      <c r="AT130" s="273"/>
      <c r="AU130" s="273"/>
      <c r="AV130" s="273"/>
      <c r="AW130" s="273"/>
      <c r="AX130" s="273"/>
      <c r="AY130" s="273"/>
      <c r="AZ130" s="273"/>
      <c r="BA130" s="273"/>
      <c r="BB130" s="273"/>
      <c r="BC130" s="273"/>
      <c r="BD130" s="273"/>
      <c r="BE130" s="273"/>
      <c r="BF130" s="135"/>
      <c r="BG130" s="117" t="str">
        <f t="shared" si="22"/>
        <v/>
      </c>
      <c r="BH130" s="273"/>
      <c r="BI130" s="273"/>
      <c r="BJ130" s="273"/>
      <c r="BK130" s="273"/>
      <c r="BL130" s="273"/>
      <c r="BM130" s="273"/>
      <c r="BN130" s="273"/>
      <c r="BO130" s="273"/>
      <c r="BP130" s="273"/>
      <c r="BQ130" s="273"/>
      <c r="BR130" s="273"/>
      <c r="BS130" s="273"/>
      <c r="BT130" s="273"/>
      <c r="BU130" s="273"/>
      <c r="BV130" s="273"/>
      <c r="BW130" s="273"/>
    </row>
    <row r="131" spans="2:75" ht="22.5" customHeight="1" x14ac:dyDescent="0.25">
      <c r="B131" s="50" t="str">
        <f t="shared" si="24"/>
        <v/>
      </c>
      <c r="C131" s="137" t="str">
        <f t="shared" si="16"/>
        <v/>
      </c>
      <c r="D131" s="70" t="e">
        <f t="shared" si="15"/>
        <v>#N/A</v>
      </c>
      <c r="E131" s="70" t="e">
        <f t="shared" si="25"/>
        <v>#N/A</v>
      </c>
      <c r="F131" s="137" t="e">
        <f t="shared" si="23"/>
        <v>#N/A</v>
      </c>
      <c r="AD131" s="123" t="str">
        <f t="shared" si="17"/>
        <v/>
      </c>
      <c r="AE131" s="277" t="str">
        <f t="shared" si="18"/>
        <v/>
      </c>
      <c r="AF131" s="277"/>
      <c r="AG131" s="277"/>
      <c r="AH131" s="278" t="str">
        <f t="shared" si="19"/>
        <v/>
      </c>
      <c r="AI131" s="279"/>
      <c r="AJ131" s="279"/>
      <c r="AK131" s="279"/>
      <c r="AL131" s="278"/>
      <c r="AM131" s="279"/>
      <c r="AN131" s="279"/>
      <c r="AO131" s="279"/>
      <c r="AP131" s="133"/>
      <c r="AQ131" s="99" t="str">
        <f t="shared" si="20"/>
        <v/>
      </c>
      <c r="AR131" s="134"/>
      <c r="AS131" s="117" t="str">
        <f t="shared" si="21"/>
        <v/>
      </c>
      <c r="AT131" s="273"/>
      <c r="AU131" s="273"/>
      <c r="AV131" s="273"/>
      <c r="AW131" s="273"/>
      <c r="AX131" s="273"/>
      <c r="AY131" s="273"/>
      <c r="AZ131" s="273"/>
      <c r="BA131" s="273"/>
      <c r="BB131" s="273"/>
      <c r="BC131" s="273"/>
      <c r="BD131" s="273"/>
      <c r="BE131" s="273"/>
      <c r="BF131" s="135"/>
      <c r="BG131" s="117" t="str">
        <f t="shared" si="22"/>
        <v/>
      </c>
      <c r="BH131" s="273"/>
      <c r="BI131" s="273"/>
      <c r="BJ131" s="273"/>
      <c r="BK131" s="273"/>
      <c r="BL131" s="273"/>
      <c r="BM131" s="273"/>
      <c r="BN131" s="273"/>
      <c r="BO131" s="273"/>
      <c r="BP131" s="273"/>
      <c r="BQ131" s="273"/>
      <c r="BR131" s="273"/>
      <c r="BS131" s="273"/>
      <c r="BT131" s="273"/>
      <c r="BU131" s="273"/>
      <c r="BV131" s="273"/>
      <c r="BW131" s="273"/>
    </row>
    <row r="132" spans="2:75" ht="22.5" customHeight="1" x14ac:dyDescent="0.25">
      <c r="B132" s="50" t="str">
        <f t="shared" si="24"/>
        <v/>
      </c>
      <c r="C132" s="137" t="str">
        <f t="shared" si="16"/>
        <v/>
      </c>
      <c r="D132" s="70" t="e">
        <f t="shared" si="15"/>
        <v>#N/A</v>
      </c>
      <c r="E132" s="70" t="e">
        <f t="shared" si="25"/>
        <v>#N/A</v>
      </c>
      <c r="F132" s="137" t="e">
        <f t="shared" si="23"/>
        <v>#N/A</v>
      </c>
      <c r="AD132" s="123" t="str">
        <f t="shared" si="17"/>
        <v/>
      </c>
      <c r="AE132" s="277" t="str">
        <f t="shared" si="18"/>
        <v/>
      </c>
      <c r="AF132" s="277"/>
      <c r="AG132" s="277"/>
      <c r="AH132" s="278" t="str">
        <f t="shared" si="19"/>
        <v/>
      </c>
      <c r="AI132" s="279"/>
      <c r="AJ132" s="279"/>
      <c r="AK132" s="279"/>
      <c r="AL132" s="278"/>
      <c r="AM132" s="279"/>
      <c r="AN132" s="279"/>
      <c r="AO132" s="279"/>
      <c r="AP132" s="133"/>
      <c r="AQ132" s="99" t="str">
        <f t="shared" si="20"/>
        <v/>
      </c>
      <c r="AR132" s="134"/>
      <c r="AS132" s="117" t="str">
        <f t="shared" si="21"/>
        <v/>
      </c>
      <c r="AT132" s="273"/>
      <c r="AU132" s="273"/>
      <c r="AV132" s="273"/>
      <c r="AW132" s="273"/>
      <c r="AX132" s="273"/>
      <c r="AY132" s="273"/>
      <c r="AZ132" s="273"/>
      <c r="BA132" s="273"/>
      <c r="BB132" s="273"/>
      <c r="BC132" s="273"/>
      <c r="BD132" s="273"/>
      <c r="BE132" s="273"/>
      <c r="BF132" s="135"/>
      <c r="BG132" s="117" t="str">
        <f t="shared" si="22"/>
        <v/>
      </c>
      <c r="BH132" s="273"/>
      <c r="BI132" s="273"/>
      <c r="BJ132" s="273"/>
      <c r="BK132" s="273"/>
      <c r="BL132" s="273"/>
      <c r="BM132" s="273"/>
      <c r="BN132" s="273"/>
      <c r="BO132" s="273"/>
      <c r="BP132" s="273"/>
      <c r="BQ132" s="273"/>
      <c r="BR132" s="273"/>
      <c r="BS132" s="273"/>
      <c r="BT132" s="273"/>
      <c r="BU132" s="273"/>
      <c r="BV132" s="273"/>
      <c r="BW132" s="273"/>
    </row>
    <row r="133" spans="2:75" ht="22.5" customHeight="1" x14ac:dyDescent="0.25">
      <c r="B133" s="50" t="str">
        <f t="shared" si="24"/>
        <v/>
      </c>
      <c r="C133" s="137" t="str">
        <f t="shared" si="16"/>
        <v/>
      </c>
      <c r="D133" s="70" t="e">
        <f t="shared" si="15"/>
        <v>#N/A</v>
      </c>
      <c r="E133" s="70" t="e">
        <f t="shared" si="25"/>
        <v>#N/A</v>
      </c>
      <c r="F133" s="137" t="e">
        <f t="shared" si="23"/>
        <v>#N/A</v>
      </c>
      <c r="AD133" s="123" t="str">
        <f t="shared" si="17"/>
        <v/>
      </c>
      <c r="AE133" s="277" t="str">
        <f t="shared" si="18"/>
        <v/>
      </c>
      <c r="AF133" s="277"/>
      <c r="AG133" s="277"/>
      <c r="AH133" s="278" t="str">
        <f t="shared" si="19"/>
        <v/>
      </c>
      <c r="AI133" s="279"/>
      <c r="AJ133" s="279"/>
      <c r="AK133" s="279"/>
      <c r="AL133" s="278"/>
      <c r="AM133" s="279"/>
      <c r="AN133" s="279"/>
      <c r="AO133" s="279"/>
      <c r="AP133" s="133"/>
      <c r="AQ133" s="99" t="str">
        <f t="shared" si="20"/>
        <v/>
      </c>
      <c r="AR133" s="134"/>
      <c r="AS133" s="117" t="str">
        <f t="shared" si="21"/>
        <v/>
      </c>
      <c r="AT133" s="273"/>
      <c r="AU133" s="273"/>
      <c r="AV133" s="273"/>
      <c r="AW133" s="273"/>
      <c r="AX133" s="273"/>
      <c r="AY133" s="273"/>
      <c r="AZ133" s="273"/>
      <c r="BA133" s="273"/>
      <c r="BB133" s="273"/>
      <c r="BC133" s="273"/>
      <c r="BD133" s="273"/>
      <c r="BE133" s="273"/>
      <c r="BF133" s="135"/>
      <c r="BG133" s="117" t="str">
        <f t="shared" si="22"/>
        <v/>
      </c>
      <c r="BH133" s="273"/>
      <c r="BI133" s="273"/>
      <c r="BJ133" s="273"/>
      <c r="BK133" s="273"/>
      <c r="BL133" s="273"/>
      <c r="BM133" s="273"/>
      <c r="BN133" s="273"/>
      <c r="BO133" s="273"/>
      <c r="BP133" s="273"/>
      <c r="BQ133" s="273"/>
      <c r="BR133" s="273"/>
      <c r="BS133" s="273"/>
      <c r="BT133" s="273"/>
      <c r="BU133" s="273"/>
      <c r="BV133" s="273"/>
      <c r="BW133" s="273"/>
    </row>
    <row r="134" spans="2:75" ht="22.5" customHeight="1" x14ac:dyDescent="0.25">
      <c r="B134" s="50" t="str">
        <f t="shared" si="24"/>
        <v/>
      </c>
      <c r="C134" s="137" t="str">
        <f t="shared" si="16"/>
        <v/>
      </c>
      <c r="D134" s="70" t="e">
        <f t="shared" si="15"/>
        <v>#N/A</v>
      </c>
      <c r="E134" s="70" t="e">
        <f t="shared" si="25"/>
        <v>#N/A</v>
      </c>
      <c r="F134" s="137" t="e">
        <f t="shared" si="23"/>
        <v>#N/A</v>
      </c>
      <c r="AD134" s="123" t="str">
        <f t="shared" si="17"/>
        <v/>
      </c>
      <c r="AE134" s="277" t="str">
        <f t="shared" si="18"/>
        <v/>
      </c>
      <c r="AF134" s="277"/>
      <c r="AG134" s="277"/>
      <c r="AH134" s="278" t="str">
        <f t="shared" si="19"/>
        <v/>
      </c>
      <c r="AI134" s="279"/>
      <c r="AJ134" s="279"/>
      <c r="AK134" s="279"/>
      <c r="AL134" s="278"/>
      <c r="AM134" s="279"/>
      <c r="AN134" s="279"/>
      <c r="AO134" s="279"/>
      <c r="AP134" s="133"/>
      <c r="AQ134" s="99" t="str">
        <f t="shared" si="20"/>
        <v/>
      </c>
      <c r="AR134" s="134"/>
      <c r="AS134" s="117" t="str">
        <f t="shared" si="21"/>
        <v/>
      </c>
      <c r="AT134" s="273"/>
      <c r="AU134" s="273"/>
      <c r="AV134" s="273"/>
      <c r="AW134" s="273"/>
      <c r="AX134" s="273"/>
      <c r="AY134" s="273"/>
      <c r="AZ134" s="273"/>
      <c r="BA134" s="273"/>
      <c r="BB134" s="273"/>
      <c r="BC134" s="273"/>
      <c r="BD134" s="273"/>
      <c r="BE134" s="273"/>
      <c r="BF134" s="135"/>
      <c r="BG134" s="117" t="str">
        <f t="shared" si="22"/>
        <v/>
      </c>
      <c r="BH134" s="273"/>
      <c r="BI134" s="273"/>
      <c r="BJ134" s="273"/>
      <c r="BK134" s="273"/>
      <c r="BL134" s="273"/>
      <c r="BM134" s="273"/>
      <c r="BN134" s="273"/>
      <c r="BO134" s="273"/>
      <c r="BP134" s="273"/>
      <c r="BQ134" s="273"/>
      <c r="BR134" s="273"/>
      <c r="BS134" s="273"/>
      <c r="BT134" s="273"/>
      <c r="BU134" s="273"/>
      <c r="BV134" s="273"/>
      <c r="BW134" s="273"/>
    </row>
    <row r="135" spans="2:75" ht="22.5" customHeight="1" x14ac:dyDescent="0.25">
      <c r="B135" s="50" t="str">
        <f t="shared" si="24"/>
        <v/>
      </c>
      <c r="C135" s="137" t="str">
        <f t="shared" si="16"/>
        <v/>
      </c>
      <c r="D135" s="70" t="e">
        <f t="shared" si="15"/>
        <v>#N/A</v>
      </c>
      <c r="E135" s="70" t="e">
        <f t="shared" si="25"/>
        <v>#N/A</v>
      </c>
      <c r="F135" s="137" t="e">
        <f t="shared" si="23"/>
        <v>#N/A</v>
      </c>
      <c r="AD135" s="123" t="str">
        <f t="shared" si="17"/>
        <v/>
      </c>
      <c r="AE135" s="277" t="str">
        <f t="shared" si="18"/>
        <v/>
      </c>
      <c r="AF135" s="277"/>
      <c r="AG135" s="277"/>
      <c r="AH135" s="278" t="str">
        <f t="shared" si="19"/>
        <v/>
      </c>
      <c r="AI135" s="279"/>
      <c r="AJ135" s="279"/>
      <c r="AK135" s="279"/>
      <c r="AL135" s="278"/>
      <c r="AM135" s="279"/>
      <c r="AN135" s="279"/>
      <c r="AO135" s="279"/>
      <c r="AP135" s="133"/>
      <c r="AQ135" s="99" t="str">
        <f t="shared" si="20"/>
        <v/>
      </c>
      <c r="AR135" s="134"/>
      <c r="AS135" s="117" t="str">
        <f t="shared" si="21"/>
        <v/>
      </c>
      <c r="AT135" s="273"/>
      <c r="AU135" s="273"/>
      <c r="AV135" s="273"/>
      <c r="AW135" s="273"/>
      <c r="AX135" s="273"/>
      <c r="AY135" s="273"/>
      <c r="AZ135" s="273"/>
      <c r="BA135" s="273"/>
      <c r="BB135" s="273"/>
      <c r="BC135" s="273"/>
      <c r="BD135" s="273"/>
      <c r="BE135" s="273"/>
      <c r="BF135" s="135"/>
      <c r="BG135" s="117" t="str">
        <f t="shared" si="22"/>
        <v/>
      </c>
      <c r="BH135" s="273"/>
      <c r="BI135" s="273"/>
      <c r="BJ135" s="273"/>
      <c r="BK135" s="273"/>
      <c r="BL135" s="273"/>
      <c r="BM135" s="273"/>
      <c r="BN135" s="273"/>
      <c r="BO135" s="273"/>
      <c r="BP135" s="273"/>
      <c r="BQ135" s="273"/>
      <c r="BR135" s="273"/>
      <c r="BS135" s="273"/>
      <c r="BT135" s="273"/>
      <c r="BU135" s="273"/>
      <c r="BV135" s="273"/>
      <c r="BW135" s="273"/>
    </row>
    <row r="136" spans="2:75" ht="22.5" customHeight="1" x14ac:dyDescent="0.25">
      <c r="B136" s="50" t="str">
        <f t="shared" si="24"/>
        <v/>
      </c>
      <c r="C136" s="137" t="str">
        <f t="shared" si="16"/>
        <v/>
      </c>
      <c r="D136" s="70" t="e">
        <f t="shared" si="15"/>
        <v>#N/A</v>
      </c>
      <c r="E136" s="70" t="e">
        <f t="shared" si="25"/>
        <v>#N/A</v>
      </c>
      <c r="F136" s="137" t="e">
        <f t="shared" si="23"/>
        <v>#N/A</v>
      </c>
      <c r="AD136" s="123" t="str">
        <f t="shared" si="17"/>
        <v/>
      </c>
      <c r="AE136" s="277" t="str">
        <f t="shared" si="18"/>
        <v/>
      </c>
      <c r="AF136" s="277"/>
      <c r="AG136" s="277"/>
      <c r="AH136" s="278" t="str">
        <f t="shared" si="19"/>
        <v/>
      </c>
      <c r="AI136" s="279"/>
      <c r="AJ136" s="279"/>
      <c r="AK136" s="279"/>
      <c r="AL136" s="278"/>
      <c r="AM136" s="279"/>
      <c r="AN136" s="279"/>
      <c r="AO136" s="279"/>
      <c r="AP136" s="133"/>
      <c r="AQ136" s="99" t="str">
        <f t="shared" si="20"/>
        <v/>
      </c>
      <c r="AR136" s="134"/>
      <c r="AS136" s="117" t="str">
        <f t="shared" si="21"/>
        <v/>
      </c>
      <c r="AT136" s="273"/>
      <c r="AU136" s="273"/>
      <c r="AV136" s="273"/>
      <c r="AW136" s="273"/>
      <c r="AX136" s="273"/>
      <c r="AY136" s="273"/>
      <c r="AZ136" s="273"/>
      <c r="BA136" s="273"/>
      <c r="BB136" s="273"/>
      <c r="BC136" s="273"/>
      <c r="BD136" s="273"/>
      <c r="BE136" s="273"/>
      <c r="BF136" s="135"/>
      <c r="BG136" s="117" t="str">
        <f t="shared" si="22"/>
        <v/>
      </c>
      <c r="BH136" s="273"/>
      <c r="BI136" s="273"/>
      <c r="BJ136" s="273"/>
      <c r="BK136" s="273"/>
      <c r="BL136" s="273"/>
      <c r="BM136" s="273"/>
      <c r="BN136" s="273"/>
      <c r="BO136" s="273"/>
      <c r="BP136" s="273"/>
      <c r="BQ136" s="273"/>
      <c r="BR136" s="273"/>
      <c r="BS136" s="273"/>
      <c r="BT136" s="273"/>
      <c r="BU136" s="273"/>
      <c r="BV136" s="273"/>
      <c r="BW136" s="273"/>
    </row>
    <row r="137" spans="2:75" ht="22.5" customHeight="1" x14ac:dyDescent="0.25">
      <c r="B137" s="50" t="str">
        <f t="shared" si="24"/>
        <v/>
      </c>
      <c r="C137" s="137" t="str">
        <f t="shared" si="16"/>
        <v/>
      </c>
      <c r="D137" s="70" t="e">
        <f t="shared" si="15"/>
        <v>#N/A</v>
      </c>
      <c r="E137" s="70" t="e">
        <f t="shared" si="25"/>
        <v>#N/A</v>
      </c>
      <c r="F137" s="137" t="e">
        <f t="shared" si="23"/>
        <v>#N/A</v>
      </c>
      <c r="AD137" s="123" t="str">
        <f t="shared" si="17"/>
        <v/>
      </c>
      <c r="AE137" s="277" t="str">
        <f t="shared" si="18"/>
        <v/>
      </c>
      <c r="AF137" s="277"/>
      <c r="AG137" s="277"/>
      <c r="AH137" s="278" t="str">
        <f t="shared" si="19"/>
        <v/>
      </c>
      <c r="AI137" s="279"/>
      <c r="AJ137" s="279"/>
      <c r="AK137" s="279"/>
      <c r="AL137" s="278"/>
      <c r="AM137" s="279"/>
      <c r="AN137" s="279"/>
      <c r="AO137" s="279"/>
      <c r="AP137" s="133"/>
      <c r="AQ137" s="99" t="str">
        <f t="shared" si="20"/>
        <v/>
      </c>
      <c r="AR137" s="134"/>
      <c r="AS137" s="117" t="str">
        <f t="shared" si="21"/>
        <v/>
      </c>
      <c r="AT137" s="273"/>
      <c r="AU137" s="273"/>
      <c r="AV137" s="273"/>
      <c r="AW137" s="273"/>
      <c r="AX137" s="273"/>
      <c r="AY137" s="273"/>
      <c r="AZ137" s="273"/>
      <c r="BA137" s="273"/>
      <c r="BB137" s="273"/>
      <c r="BC137" s="273"/>
      <c r="BD137" s="273"/>
      <c r="BE137" s="273"/>
      <c r="BF137" s="135"/>
      <c r="BG137" s="117" t="str">
        <f t="shared" si="22"/>
        <v/>
      </c>
      <c r="BH137" s="273"/>
      <c r="BI137" s="273"/>
      <c r="BJ137" s="273"/>
      <c r="BK137" s="273"/>
      <c r="BL137" s="273"/>
      <c r="BM137" s="273"/>
      <c r="BN137" s="273"/>
      <c r="BO137" s="273"/>
      <c r="BP137" s="273"/>
      <c r="BQ137" s="273"/>
      <c r="BR137" s="273"/>
      <c r="BS137" s="273"/>
      <c r="BT137" s="273"/>
      <c r="BU137" s="273"/>
      <c r="BV137" s="273"/>
      <c r="BW137" s="273"/>
    </row>
    <row r="138" spans="2:75" ht="22.5" customHeight="1" x14ac:dyDescent="0.25">
      <c r="B138" s="50" t="str">
        <f t="shared" si="24"/>
        <v/>
      </c>
      <c r="C138" s="137" t="str">
        <f t="shared" si="16"/>
        <v/>
      </c>
      <c r="D138" s="70" t="e">
        <f t="shared" si="15"/>
        <v>#N/A</v>
      </c>
      <c r="E138" s="70" t="e">
        <f t="shared" si="25"/>
        <v>#N/A</v>
      </c>
      <c r="F138" s="137" t="e">
        <f t="shared" si="23"/>
        <v>#N/A</v>
      </c>
      <c r="AD138" s="123" t="str">
        <f t="shared" si="17"/>
        <v/>
      </c>
      <c r="AE138" s="277" t="str">
        <f t="shared" si="18"/>
        <v/>
      </c>
      <c r="AF138" s="277"/>
      <c r="AG138" s="277"/>
      <c r="AH138" s="278" t="str">
        <f t="shared" si="19"/>
        <v/>
      </c>
      <c r="AI138" s="279"/>
      <c r="AJ138" s="279"/>
      <c r="AK138" s="279"/>
      <c r="AL138" s="278"/>
      <c r="AM138" s="279"/>
      <c r="AN138" s="279"/>
      <c r="AO138" s="279"/>
      <c r="AP138" s="133"/>
      <c r="AQ138" s="99" t="str">
        <f t="shared" si="20"/>
        <v/>
      </c>
      <c r="AR138" s="134"/>
      <c r="AS138" s="117" t="str">
        <f t="shared" si="21"/>
        <v/>
      </c>
      <c r="AT138" s="273"/>
      <c r="AU138" s="273"/>
      <c r="AV138" s="273"/>
      <c r="AW138" s="273"/>
      <c r="AX138" s="273"/>
      <c r="AY138" s="273"/>
      <c r="AZ138" s="273"/>
      <c r="BA138" s="273"/>
      <c r="BB138" s="273"/>
      <c r="BC138" s="273"/>
      <c r="BD138" s="273"/>
      <c r="BE138" s="273"/>
      <c r="BF138" s="135"/>
      <c r="BG138" s="117" t="str">
        <f t="shared" si="22"/>
        <v/>
      </c>
      <c r="BH138" s="273"/>
      <c r="BI138" s="273"/>
      <c r="BJ138" s="273"/>
      <c r="BK138" s="273"/>
      <c r="BL138" s="273"/>
      <c r="BM138" s="273"/>
      <c r="BN138" s="273"/>
      <c r="BO138" s="273"/>
      <c r="BP138" s="273"/>
      <c r="BQ138" s="273"/>
      <c r="BR138" s="273"/>
      <c r="BS138" s="273"/>
      <c r="BT138" s="273"/>
      <c r="BU138" s="273"/>
      <c r="BV138" s="273"/>
      <c r="BW138" s="273"/>
    </row>
    <row r="139" spans="2:75" ht="22.5" customHeight="1" x14ac:dyDescent="0.25">
      <c r="B139" s="50" t="str">
        <f t="shared" si="24"/>
        <v/>
      </c>
      <c r="C139" s="137" t="str">
        <f t="shared" si="16"/>
        <v/>
      </c>
      <c r="D139" s="70" t="e">
        <f t="shared" si="15"/>
        <v>#N/A</v>
      </c>
      <c r="E139" s="70" t="e">
        <f t="shared" si="25"/>
        <v>#N/A</v>
      </c>
      <c r="F139" s="137" t="e">
        <f t="shared" si="23"/>
        <v>#N/A</v>
      </c>
      <c r="AD139" s="123" t="str">
        <f t="shared" si="17"/>
        <v/>
      </c>
      <c r="AE139" s="277" t="str">
        <f t="shared" si="18"/>
        <v/>
      </c>
      <c r="AF139" s="277"/>
      <c r="AG139" s="277"/>
      <c r="AH139" s="278" t="str">
        <f t="shared" si="19"/>
        <v/>
      </c>
      <c r="AI139" s="279"/>
      <c r="AJ139" s="279"/>
      <c r="AK139" s="279"/>
      <c r="AL139" s="278"/>
      <c r="AM139" s="279"/>
      <c r="AN139" s="279"/>
      <c r="AO139" s="279"/>
      <c r="AP139" s="133"/>
      <c r="AQ139" s="99" t="str">
        <f t="shared" si="20"/>
        <v/>
      </c>
      <c r="AR139" s="134"/>
      <c r="AS139" s="117" t="str">
        <f t="shared" si="21"/>
        <v/>
      </c>
      <c r="AT139" s="273"/>
      <c r="AU139" s="273"/>
      <c r="AV139" s="273"/>
      <c r="AW139" s="273"/>
      <c r="AX139" s="273"/>
      <c r="AY139" s="273"/>
      <c r="AZ139" s="273"/>
      <c r="BA139" s="273"/>
      <c r="BB139" s="273"/>
      <c r="BC139" s="273"/>
      <c r="BD139" s="273"/>
      <c r="BE139" s="273"/>
      <c r="BF139" s="135"/>
      <c r="BG139" s="117" t="str">
        <f t="shared" si="22"/>
        <v/>
      </c>
      <c r="BH139" s="273"/>
      <c r="BI139" s="273"/>
      <c r="BJ139" s="273"/>
      <c r="BK139" s="273"/>
      <c r="BL139" s="273"/>
      <c r="BM139" s="273"/>
      <c r="BN139" s="273"/>
      <c r="BO139" s="273"/>
      <c r="BP139" s="273"/>
      <c r="BQ139" s="273"/>
      <c r="BR139" s="273"/>
      <c r="BS139" s="273"/>
      <c r="BT139" s="273"/>
      <c r="BU139" s="273"/>
      <c r="BV139" s="273"/>
      <c r="BW139" s="273"/>
    </row>
    <row r="140" spans="2:75" ht="22.5" customHeight="1" x14ac:dyDescent="0.25">
      <c r="B140" s="50" t="str">
        <f t="shared" si="24"/>
        <v/>
      </c>
      <c r="C140" s="137" t="str">
        <f t="shared" si="16"/>
        <v/>
      </c>
      <c r="D140" s="70" t="e">
        <f t="shared" si="15"/>
        <v>#N/A</v>
      </c>
      <c r="E140" s="70" t="e">
        <f t="shared" si="25"/>
        <v>#N/A</v>
      </c>
      <c r="F140" s="137" t="e">
        <f t="shared" si="23"/>
        <v>#N/A</v>
      </c>
      <c r="AD140" s="123" t="str">
        <f t="shared" si="17"/>
        <v/>
      </c>
      <c r="AE140" s="277" t="str">
        <f t="shared" si="18"/>
        <v/>
      </c>
      <c r="AF140" s="277"/>
      <c r="AG140" s="277"/>
      <c r="AH140" s="278" t="str">
        <f t="shared" si="19"/>
        <v/>
      </c>
      <c r="AI140" s="279"/>
      <c r="AJ140" s="279"/>
      <c r="AK140" s="279"/>
      <c r="AL140" s="278"/>
      <c r="AM140" s="279"/>
      <c r="AN140" s="279"/>
      <c r="AO140" s="279"/>
      <c r="AP140" s="133"/>
      <c r="AQ140" s="99" t="str">
        <f t="shared" si="20"/>
        <v/>
      </c>
      <c r="AR140" s="134"/>
      <c r="AS140" s="117" t="str">
        <f t="shared" si="21"/>
        <v/>
      </c>
      <c r="AT140" s="273"/>
      <c r="AU140" s="273"/>
      <c r="AV140" s="273"/>
      <c r="AW140" s="273"/>
      <c r="AX140" s="273"/>
      <c r="AY140" s="273"/>
      <c r="AZ140" s="273"/>
      <c r="BA140" s="273"/>
      <c r="BB140" s="273"/>
      <c r="BC140" s="273"/>
      <c r="BD140" s="273"/>
      <c r="BE140" s="273"/>
      <c r="BF140" s="135"/>
      <c r="BG140" s="117" t="str">
        <f t="shared" si="22"/>
        <v/>
      </c>
      <c r="BH140" s="273"/>
      <c r="BI140" s="273"/>
      <c r="BJ140" s="273"/>
      <c r="BK140" s="273"/>
      <c r="BL140" s="273"/>
      <c r="BM140" s="273"/>
      <c r="BN140" s="273"/>
      <c r="BO140" s="273"/>
      <c r="BP140" s="273"/>
      <c r="BQ140" s="273"/>
      <c r="BR140" s="273"/>
      <c r="BS140" s="273"/>
      <c r="BT140" s="273"/>
      <c r="BU140" s="273"/>
      <c r="BV140" s="273"/>
      <c r="BW140" s="273"/>
    </row>
    <row r="141" spans="2:75" ht="22.5" customHeight="1" x14ac:dyDescent="0.25">
      <c r="B141" s="50" t="str">
        <f t="shared" si="24"/>
        <v/>
      </c>
      <c r="C141" s="137" t="str">
        <f t="shared" si="16"/>
        <v/>
      </c>
      <c r="D141" s="70" t="e">
        <f t="shared" si="15"/>
        <v>#N/A</v>
      </c>
      <c r="E141" s="70" t="e">
        <f t="shared" si="25"/>
        <v>#N/A</v>
      </c>
      <c r="F141" s="137" t="e">
        <f t="shared" si="23"/>
        <v>#N/A</v>
      </c>
      <c r="AD141" s="123" t="str">
        <f t="shared" si="17"/>
        <v/>
      </c>
      <c r="AE141" s="277" t="str">
        <f t="shared" si="18"/>
        <v/>
      </c>
      <c r="AF141" s="277"/>
      <c r="AG141" s="277"/>
      <c r="AH141" s="278" t="str">
        <f t="shared" si="19"/>
        <v/>
      </c>
      <c r="AI141" s="279"/>
      <c r="AJ141" s="279"/>
      <c r="AK141" s="279"/>
      <c r="AL141" s="278"/>
      <c r="AM141" s="279"/>
      <c r="AN141" s="279"/>
      <c r="AO141" s="279"/>
      <c r="AP141" s="133"/>
      <c r="AQ141" s="99" t="str">
        <f t="shared" si="20"/>
        <v/>
      </c>
      <c r="AR141" s="134"/>
      <c r="AS141" s="117" t="str">
        <f t="shared" si="21"/>
        <v/>
      </c>
      <c r="AT141" s="273"/>
      <c r="AU141" s="273"/>
      <c r="AV141" s="273"/>
      <c r="AW141" s="273"/>
      <c r="AX141" s="273"/>
      <c r="AY141" s="273"/>
      <c r="AZ141" s="273"/>
      <c r="BA141" s="273"/>
      <c r="BB141" s="273"/>
      <c r="BC141" s="273"/>
      <c r="BD141" s="273"/>
      <c r="BE141" s="273"/>
      <c r="BF141" s="135"/>
      <c r="BG141" s="117" t="str">
        <f t="shared" si="22"/>
        <v/>
      </c>
      <c r="BH141" s="273"/>
      <c r="BI141" s="273"/>
      <c r="BJ141" s="273"/>
      <c r="BK141" s="273"/>
      <c r="BL141" s="273"/>
      <c r="BM141" s="273"/>
      <c r="BN141" s="273"/>
      <c r="BO141" s="273"/>
      <c r="BP141" s="273"/>
      <c r="BQ141" s="273"/>
      <c r="BR141" s="273"/>
      <c r="BS141" s="273"/>
      <c r="BT141" s="273"/>
      <c r="BU141" s="273"/>
      <c r="BV141" s="273"/>
      <c r="BW141" s="273"/>
    </row>
    <row r="142" spans="2:75" ht="22.5" customHeight="1" x14ac:dyDescent="0.25">
      <c r="B142" s="50" t="str">
        <f t="shared" si="24"/>
        <v/>
      </c>
      <c r="C142" s="137" t="str">
        <f t="shared" si="16"/>
        <v/>
      </c>
      <c r="D142" s="70" t="e">
        <f t="shared" si="15"/>
        <v>#N/A</v>
      </c>
      <c r="E142" s="70" t="e">
        <f t="shared" si="25"/>
        <v>#N/A</v>
      </c>
      <c r="F142" s="137" t="e">
        <f t="shared" si="23"/>
        <v>#N/A</v>
      </c>
      <c r="AD142" s="123" t="str">
        <f t="shared" si="17"/>
        <v/>
      </c>
      <c r="AE142" s="277" t="str">
        <f t="shared" si="18"/>
        <v/>
      </c>
      <c r="AF142" s="277"/>
      <c r="AG142" s="277"/>
      <c r="AH142" s="278" t="str">
        <f t="shared" si="19"/>
        <v/>
      </c>
      <c r="AI142" s="279"/>
      <c r="AJ142" s="279"/>
      <c r="AK142" s="279"/>
      <c r="AL142" s="278"/>
      <c r="AM142" s="279"/>
      <c r="AN142" s="279"/>
      <c r="AO142" s="279"/>
      <c r="AP142" s="133"/>
      <c r="AQ142" s="99" t="str">
        <f t="shared" si="20"/>
        <v/>
      </c>
      <c r="AR142" s="134"/>
      <c r="AS142" s="117" t="str">
        <f t="shared" si="21"/>
        <v/>
      </c>
      <c r="AT142" s="273"/>
      <c r="AU142" s="273"/>
      <c r="AV142" s="273"/>
      <c r="AW142" s="273"/>
      <c r="AX142" s="273"/>
      <c r="AY142" s="273"/>
      <c r="AZ142" s="273"/>
      <c r="BA142" s="273"/>
      <c r="BB142" s="273"/>
      <c r="BC142" s="273"/>
      <c r="BD142" s="273"/>
      <c r="BE142" s="273"/>
      <c r="BF142" s="135"/>
      <c r="BG142" s="117" t="str">
        <f t="shared" si="22"/>
        <v/>
      </c>
      <c r="BH142" s="273"/>
      <c r="BI142" s="273"/>
      <c r="BJ142" s="273"/>
      <c r="BK142" s="273"/>
      <c r="BL142" s="273"/>
      <c r="BM142" s="273"/>
      <c r="BN142" s="273"/>
      <c r="BO142" s="273"/>
      <c r="BP142" s="273"/>
      <c r="BQ142" s="273"/>
      <c r="BR142" s="273"/>
      <c r="BS142" s="273"/>
      <c r="BT142" s="273"/>
      <c r="BU142" s="273"/>
      <c r="BV142" s="273"/>
      <c r="BW142" s="273"/>
    </row>
    <row r="143" spans="2:75" ht="22.5" customHeight="1" x14ac:dyDescent="0.25">
      <c r="B143" s="50" t="str">
        <f t="shared" si="24"/>
        <v/>
      </c>
      <c r="C143" s="137" t="str">
        <f t="shared" si="16"/>
        <v/>
      </c>
      <c r="D143" s="70" t="e">
        <f t="shared" si="15"/>
        <v>#N/A</v>
      </c>
      <c r="E143" s="70" t="e">
        <f t="shared" si="25"/>
        <v>#N/A</v>
      </c>
      <c r="F143" s="137" t="e">
        <f t="shared" si="23"/>
        <v>#N/A</v>
      </c>
      <c r="AD143" s="123" t="str">
        <f t="shared" si="17"/>
        <v/>
      </c>
      <c r="AE143" s="277" t="str">
        <f t="shared" si="18"/>
        <v/>
      </c>
      <c r="AF143" s="277"/>
      <c r="AG143" s="277"/>
      <c r="AH143" s="278" t="str">
        <f t="shared" si="19"/>
        <v/>
      </c>
      <c r="AI143" s="279"/>
      <c r="AJ143" s="279"/>
      <c r="AK143" s="279"/>
      <c r="AL143" s="278"/>
      <c r="AM143" s="279"/>
      <c r="AN143" s="279"/>
      <c r="AO143" s="279"/>
      <c r="AP143" s="133"/>
      <c r="AQ143" s="99" t="str">
        <f t="shared" si="20"/>
        <v/>
      </c>
      <c r="AR143" s="134"/>
      <c r="AS143" s="117" t="str">
        <f t="shared" si="21"/>
        <v/>
      </c>
      <c r="AT143" s="273"/>
      <c r="AU143" s="273"/>
      <c r="AV143" s="273"/>
      <c r="AW143" s="273"/>
      <c r="AX143" s="273"/>
      <c r="AY143" s="273"/>
      <c r="AZ143" s="273"/>
      <c r="BA143" s="273"/>
      <c r="BB143" s="273"/>
      <c r="BC143" s="273"/>
      <c r="BD143" s="273"/>
      <c r="BE143" s="273"/>
      <c r="BF143" s="135"/>
      <c r="BG143" s="117" t="str">
        <f t="shared" si="22"/>
        <v/>
      </c>
      <c r="BH143" s="273"/>
      <c r="BI143" s="273"/>
      <c r="BJ143" s="273"/>
      <c r="BK143" s="273"/>
      <c r="BL143" s="273"/>
      <c r="BM143" s="273"/>
      <c r="BN143" s="273"/>
      <c r="BO143" s="273"/>
      <c r="BP143" s="273"/>
      <c r="BQ143" s="273"/>
      <c r="BR143" s="273"/>
      <c r="BS143" s="273"/>
      <c r="BT143" s="273"/>
      <c r="BU143" s="273"/>
      <c r="BV143" s="273"/>
      <c r="BW143" s="273"/>
    </row>
    <row r="144" spans="2:75" ht="22.5" customHeight="1" x14ac:dyDescent="0.25">
      <c r="B144" s="50" t="str">
        <f t="shared" si="24"/>
        <v/>
      </c>
      <c r="C144" s="137" t="str">
        <f t="shared" si="16"/>
        <v/>
      </c>
      <c r="D144" s="70" t="e">
        <f t="shared" si="15"/>
        <v>#N/A</v>
      </c>
      <c r="E144" s="70" t="e">
        <f t="shared" si="25"/>
        <v>#N/A</v>
      </c>
      <c r="F144" s="137" t="e">
        <f t="shared" si="23"/>
        <v>#N/A</v>
      </c>
      <c r="AD144" s="123" t="str">
        <f t="shared" si="17"/>
        <v/>
      </c>
      <c r="AE144" s="277" t="str">
        <f t="shared" si="18"/>
        <v/>
      </c>
      <c r="AF144" s="277"/>
      <c r="AG144" s="277"/>
      <c r="AH144" s="278" t="str">
        <f t="shared" si="19"/>
        <v/>
      </c>
      <c r="AI144" s="279"/>
      <c r="AJ144" s="279"/>
      <c r="AK144" s="279"/>
      <c r="AL144" s="278"/>
      <c r="AM144" s="279"/>
      <c r="AN144" s="279"/>
      <c r="AO144" s="279"/>
      <c r="AP144" s="133"/>
      <c r="AQ144" s="99" t="str">
        <f t="shared" si="20"/>
        <v/>
      </c>
      <c r="AR144" s="134"/>
      <c r="AS144" s="117" t="str">
        <f t="shared" si="21"/>
        <v/>
      </c>
      <c r="AT144" s="273"/>
      <c r="AU144" s="273"/>
      <c r="AV144" s="273"/>
      <c r="AW144" s="273"/>
      <c r="AX144" s="273"/>
      <c r="AY144" s="273"/>
      <c r="AZ144" s="273"/>
      <c r="BA144" s="273"/>
      <c r="BB144" s="273"/>
      <c r="BC144" s="273"/>
      <c r="BD144" s="273"/>
      <c r="BE144" s="273"/>
      <c r="BF144" s="135"/>
      <c r="BG144" s="117" t="str">
        <f t="shared" si="22"/>
        <v/>
      </c>
      <c r="BH144" s="273"/>
      <c r="BI144" s="273"/>
      <c r="BJ144" s="273"/>
      <c r="BK144" s="273"/>
      <c r="BL144" s="273"/>
      <c r="BM144" s="273"/>
      <c r="BN144" s="273"/>
      <c r="BO144" s="273"/>
      <c r="BP144" s="273"/>
      <c r="BQ144" s="273"/>
      <c r="BR144" s="273"/>
      <c r="BS144" s="273"/>
      <c r="BT144" s="273"/>
      <c r="BU144" s="273"/>
      <c r="BV144" s="273"/>
      <c r="BW144" s="273"/>
    </row>
    <row r="145" spans="2:75" ht="22.5" customHeight="1" x14ac:dyDescent="0.25">
      <c r="B145" s="50" t="str">
        <f t="shared" si="24"/>
        <v/>
      </c>
      <c r="C145" s="137" t="str">
        <f t="shared" si="16"/>
        <v/>
      </c>
      <c r="D145" s="70" t="e">
        <f t="shared" si="15"/>
        <v>#N/A</v>
      </c>
      <c r="E145" s="70" t="e">
        <f t="shared" si="25"/>
        <v>#N/A</v>
      </c>
      <c r="F145" s="137" t="e">
        <f t="shared" si="23"/>
        <v>#N/A</v>
      </c>
      <c r="AD145" s="123" t="str">
        <f t="shared" si="17"/>
        <v/>
      </c>
      <c r="AE145" s="277" t="str">
        <f t="shared" si="18"/>
        <v/>
      </c>
      <c r="AF145" s="277"/>
      <c r="AG145" s="277"/>
      <c r="AH145" s="278" t="str">
        <f t="shared" si="19"/>
        <v/>
      </c>
      <c r="AI145" s="279"/>
      <c r="AJ145" s="279"/>
      <c r="AK145" s="279"/>
      <c r="AL145" s="278"/>
      <c r="AM145" s="279"/>
      <c r="AN145" s="279"/>
      <c r="AO145" s="279"/>
      <c r="AP145" s="133"/>
      <c r="AQ145" s="99" t="str">
        <f t="shared" si="20"/>
        <v/>
      </c>
      <c r="AR145" s="134"/>
      <c r="AS145" s="117" t="str">
        <f t="shared" si="21"/>
        <v/>
      </c>
      <c r="AT145" s="273"/>
      <c r="AU145" s="273"/>
      <c r="AV145" s="273"/>
      <c r="AW145" s="273"/>
      <c r="AX145" s="273"/>
      <c r="AY145" s="273"/>
      <c r="AZ145" s="273"/>
      <c r="BA145" s="273"/>
      <c r="BB145" s="273"/>
      <c r="BC145" s="273"/>
      <c r="BD145" s="273"/>
      <c r="BE145" s="273"/>
      <c r="BF145" s="135"/>
      <c r="BG145" s="117" t="str">
        <f t="shared" si="22"/>
        <v/>
      </c>
      <c r="BH145" s="273"/>
      <c r="BI145" s="273"/>
      <c r="BJ145" s="273"/>
      <c r="BK145" s="273"/>
      <c r="BL145" s="273"/>
      <c r="BM145" s="273"/>
      <c r="BN145" s="273"/>
      <c r="BO145" s="273"/>
      <c r="BP145" s="273"/>
      <c r="BQ145" s="273"/>
      <c r="BR145" s="273"/>
      <c r="BS145" s="273"/>
      <c r="BT145" s="273"/>
      <c r="BU145" s="273"/>
      <c r="BV145" s="273"/>
      <c r="BW145" s="273"/>
    </row>
    <row r="146" spans="2:75" ht="22.5" customHeight="1" x14ac:dyDescent="0.25">
      <c r="B146" s="50" t="str">
        <f t="shared" si="24"/>
        <v/>
      </c>
      <c r="C146" s="137" t="str">
        <f t="shared" si="16"/>
        <v/>
      </c>
      <c r="D146" s="70" t="e">
        <f t="shared" si="15"/>
        <v>#N/A</v>
      </c>
      <c r="E146" s="70" t="e">
        <f t="shared" si="25"/>
        <v>#N/A</v>
      </c>
      <c r="F146" s="137" t="e">
        <f t="shared" si="23"/>
        <v>#N/A</v>
      </c>
      <c r="AD146" s="123" t="str">
        <f t="shared" si="17"/>
        <v/>
      </c>
      <c r="AE146" s="277" t="str">
        <f t="shared" si="18"/>
        <v/>
      </c>
      <c r="AF146" s="277"/>
      <c r="AG146" s="277"/>
      <c r="AH146" s="278" t="str">
        <f t="shared" si="19"/>
        <v/>
      </c>
      <c r="AI146" s="279"/>
      <c r="AJ146" s="279"/>
      <c r="AK146" s="279"/>
      <c r="AL146" s="278"/>
      <c r="AM146" s="279"/>
      <c r="AN146" s="279"/>
      <c r="AO146" s="279"/>
      <c r="AP146" s="133"/>
      <c r="AQ146" s="99" t="str">
        <f t="shared" si="20"/>
        <v/>
      </c>
      <c r="AR146" s="134"/>
      <c r="AS146" s="117" t="str">
        <f t="shared" si="21"/>
        <v/>
      </c>
      <c r="AT146" s="273"/>
      <c r="AU146" s="273"/>
      <c r="AV146" s="273"/>
      <c r="AW146" s="273"/>
      <c r="AX146" s="273"/>
      <c r="AY146" s="273"/>
      <c r="AZ146" s="273"/>
      <c r="BA146" s="273"/>
      <c r="BB146" s="273"/>
      <c r="BC146" s="273"/>
      <c r="BD146" s="273"/>
      <c r="BE146" s="273"/>
      <c r="BF146" s="135"/>
      <c r="BG146" s="117" t="str">
        <f t="shared" si="22"/>
        <v/>
      </c>
      <c r="BH146" s="273"/>
      <c r="BI146" s="273"/>
      <c r="BJ146" s="273"/>
      <c r="BK146" s="273"/>
      <c r="BL146" s="273"/>
      <c r="BM146" s="273"/>
      <c r="BN146" s="273"/>
      <c r="BO146" s="273"/>
      <c r="BP146" s="273"/>
      <c r="BQ146" s="273"/>
      <c r="BR146" s="273"/>
      <c r="BS146" s="273"/>
      <c r="BT146" s="273"/>
      <c r="BU146" s="273"/>
      <c r="BV146" s="273"/>
      <c r="BW146" s="273"/>
    </row>
    <row r="147" spans="2:75" ht="22.5" customHeight="1" x14ac:dyDescent="0.25">
      <c r="B147" s="50" t="str">
        <f t="shared" si="24"/>
        <v/>
      </c>
      <c r="C147" s="137" t="str">
        <f t="shared" si="16"/>
        <v/>
      </c>
      <c r="D147" s="70" t="e">
        <f t="shared" ref="D147:D210" si="26">IF(AR147="",VLOOKUP($E$18,$F$10:$H$12,2,FALSE),100)</f>
        <v>#N/A</v>
      </c>
      <c r="E147" s="70" t="e">
        <f t="shared" si="25"/>
        <v>#N/A</v>
      </c>
      <c r="F147" s="137" t="e">
        <f t="shared" si="23"/>
        <v>#N/A</v>
      </c>
      <c r="AD147" s="123" t="str">
        <f t="shared" si="17"/>
        <v/>
      </c>
      <c r="AE147" s="277" t="str">
        <f t="shared" si="18"/>
        <v/>
      </c>
      <c r="AF147" s="277"/>
      <c r="AG147" s="277"/>
      <c r="AH147" s="278" t="str">
        <f t="shared" si="19"/>
        <v/>
      </c>
      <c r="AI147" s="279"/>
      <c r="AJ147" s="279"/>
      <c r="AK147" s="279"/>
      <c r="AL147" s="278"/>
      <c r="AM147" s="279"/>
      <c r="AN147" s="279"/>
      <c r="AO147" s="279"/>
      <c r="AP147" s="133"/>
      <c r="AQ147" s="99" t="str">
        <f t="shared" si="20"/>
        <v/>
      </c>
      <c r="AR147" s="134"/>
      <c r="AS147" s="117" t="str">
        <f t="shared" si="21"/>
        <v/>
      </c>
      <c r="AT147" s="273"/>
      <c r="AU147" s="273"/>
      <c r="AV147" s="273"/>
      <c r="AW147" s="273"/>
      <c r="AX147" s="273"/>
      <c r="AY147" s="273"/>
      <c r="AZ147" s="273"/>
      <c r="BA147" s="273"/>
      <c r="BB147" s="273"/>
      <c r="BC147" s="273"/>
      <c r="BD147" s="273"/>
      <c r="BE147" s="273"/>
      <c r="BF147" s="135"/>
      <c r="BG147" s="117" t="str">
        <f t="shared" si="22"/>
        <v/>
      </c>
      <c r="BH147" s="273"/>
      <c r="BI147" s="273"/>
      <c r="BJ147" s="273"/>
      <c r="BK147" s="273"/>
      <c r="BL147" s="273"/>
      <c r="BM147" s="273"/>
      <c r="BN147" s="273"/>
      <c r="BO147" s="273"/>
      <c r="BP147" s="273"/>
      <c r="BQ147" s="273"/>
      <c r="BR147" s="273"/>
      <c r="BS147" s="273"/>
      <c r="BT147" s="273"/>
      <c r="BU147" s="273"/>
      <c r="BV147" s="273"/>
      <c r="BW147" s="273"/>
    </row>
    <row r="148" spans="2:75" ht="22.5" customHeight="1" x14ac:dyDescent="0.25">
      <c r="B148" s="50" t="str">
        <f t="shared" si="24"/>
        <v/>
      </c>
      <c r="C148" s="137" t="str">
        <f t="shared" ref="C148:C211" si="27">IF(AD148&lt;&gt;"",AD148,"")</f>
        <v/>
      </c>
      <c r="D148" s="70" t="e">
        <f t="shared" si="26"/>
        <v>#N/A</v>
      </c>
      <c r="E148" s="70" t="e">
        <f t="shared" si="25"/>
        <v>#N/A</v>
      </c>
      <c r="F148" s="137" t="e">
        <f t="shared" si="23"/>
        <v>#N/A</v>
      </c>
      <c r="AD148" s="123" t="str">
        <f t="shared" ref="AD148:AD211" si="28">IF(AE148&lt;&gt;"",AD147+1,"")</f>
        <v/>
      </c>
      <c r="AE148" s="277" t="str">
        <f t="shared" ref="AE148:AE211" si="29">IF(OR(AH148="",AL148=""),"",IF(AL148-AH148&lt;0,"Check dates",AL148-AH148))</f>
        <v/>
      </c>
      <c r="AF148" s="277"/>
      <c r="AG148" s="277"/>
      <c r="AH148" s="278" t="str">
        <f t="shared" ref="AH148:AH211" si="30">IF(AL148="","",AL147)</f>
        <v/>
      </c>
      <c r="AI148" s="279"/>
      <c r="AJ148" s="279"/>
      <c r="AK148" s="279"/>
      <c r="AL148" s="278"/>
      <c r="AM148" s="279"/>
      <c r="AN148" s="279"/>
      <c r="AO148" s="279"/>
      <c r="AP148" s="133"/>
      <c r="AQ148" s="99" t="str">
        <f t="shared" ref="AQ148:AQ211" si="31">IF(AP148&lt;&gt;"","of","")</f>
        <v/>
      </c>
      <c r="AR148" s="134"/>
      <c r="AS148" s="117" t="str">
        <f t="shared" ref="AS148:AS211" si="32">IF(OR(AR148="",AP148=""),"",(AP148/AR148)*100)</f>
        <v/>
      </c>
      <c r="AT148" s="273"/>
      <c r="AU148" s="273"/>
      <c r="AV148" s="273"/>
      <c r="AW148" s="273"/>
      <c r="AX148" s="273"/>
      <c r="AY148" s="273"/>
      <c r="AZ148" s="273"/>
      <c r="BA148" s="273"/>
      <c r="BB148" s="273"/>
      <c r="BC148" s="273"/>
      <c r="BD148" s="273"/>
      <c r="BE148" s="273"/>
      <c r="BF148" s="135"/>
      <c r="BG148" s="117" t="str">
        <f t="shared" ref="BG148:BG211" si="33">IF(OR(AR148="",BF148=""),"",(BF148/AR148)*100)</f>
        <v/>
      </c>
      <c r="BH148" s="273"/>
      <c r="BI148" s="273"/>
      <c r="BJ148" s="273"/>
      <c r="BK148" s="273"/>
      <c r="BL148" s="273"/>
      <c r="BM148" s="273"/>
      <c r="BN148" s="273"/>
      <c r="BO148" s="273"/>
      <c r="BP148" s="273"/>
      <c r="BQ148" s="273"/>
      <c r="BR148" s="273"/>
      <c r="BS148" s="273"/>
      <c r="BT148" s="273"/>
      <c r="BU148" s="273"/>
      <c r="BV148" s="273"/>
      <c r="BW148" s="273"/>
    </row>
    <row r="149" spans="2:75" ht="22.5" customHeight="1" x14ac:dyDescent="0.25">
      <c r="B149" s="50" t="str">
        <f t="shared" si="24"/>
        <v/>
      </c>
      <c r="C149" s="137" t="str">
        <f t="shared" si="27"/>
        <v/>
      </c>
      <c r="D149" s="70" t="e">
        <f t="shared" si="26"/>
        <v>#N/A</v>
      </c>
      <c r="E149" s="70" t="e">
        <f t="shared" si="25"/>
        <v>#N/A</v>
      </c>
      <c r="F149" s="137" t="e">
        <f t="shared" ref="F149:F212" si="34">IF(BG148="",VLOOKUP($E$18,$F$10:$H$12,2,FALSE),BG148)</f>
        <v>#N/A</v>
      </c>
      <c r="AD149" s="123" t="str">
        <f t="shared" si="28"/>
        <v/>
      </c>
      <c r="AE149" s="277" t="str">
        <f t="shared" si="29"/>
        <v/>
      </c>
      <c r="AF149" s="277"/>
      <c r="AG149" s="277"/>
      <c r="AH149" s="278" t="str">
        <f t="shared" si="30"/>
        <v/>
      </c>
      <c r="AI149" s="279"/>
      <c r="AJ149" s="279"/>
      <c r="AK149" s="279"/>
      <c r="AL149" s="278"/>
      <c r="AM149" s="279"/>
      <c r="AN149" s="279"/>
      <c r="AO149" s="279"/>
      <c r="AP149" s="133"/>
      <c r="AQ149" s="99" t="str">
        <f t="shared" si="31"/>
        <v/>
      </c>
      <c r="AR149" s="134"/>
      <c r="AS149" s="117" t="str">
        <f t="shared" si="32"/>
        <v/>
      </c>
      <c r="AT149" s="273"/>
      <c r="AU149" s="273"/>
      <c r="AV149" s="273"/>
      <c r="AW149" s="273"/>
      <c r="AX149" s="273"/>
      <c r="AY149" s="273"/>
      <c r="AZ149" s="273"/>
      <c r="BA149" s="273"/>
      <c r="BB149" s="273"/>
      <c r="BC149" s="273"/>
      <c r="BD149" s="273"/>
      <c r="BE149" s="273"/>
      <c r="BF149" s="135"/>
      <c r="BG149" s="117" t="str">
        <f t="shared" si="33"/>
        <v/>
      </c>
      <c r="BH149" s="273"/>
      <c r="BI149" s="273"/>
      <c r="BJ149" s="273"/>
      <c r="BK149" s="273"/>
      <c r="BL149" s="273"/>
      <c r="BM149" s="273"/>
      <c r="BN149" s="273"/>
      <c r="BO149" s="273"/>
      <c r="BP149" s="273"/>
      <c r="BQ149" s="273"/>
      <c r="BR149" s="273"/>
      <c r="BS149" s="273"/>
      <c r="BT149" s="273"/>
      <c r="BU149" s="273"/>
      <c r="BV149" s="273"/>
      <c r="BW149" s="273"/>
    </row>
    <row r="150" spans="2:75" ht="22.5" customHeight="1" x14ac:dyDescent="0.25">
      <c r="B150" s="50" t="str">
        <f t="shared" ref="B150:B213" si="35">IF(C150&lt;&gt;"",C150,IF(AND(C149&lt;&gt;"",C150=""),C149+1,""))</f>
        <v/>
      </c>
      <c r="C150" s="137" t="str">
        <f t="shared" si="27"/>
        <v/>
      </c>
      <c r="D150" s="70" t="e">
        <f t="shared" si="26"/>
        <v>#N/A</v>
      </c>
      <c r="E150" s="70" t="e">
        <f t="shared" ref="E150:E213" si="36">IF(AS150="",VLOOKUP($E$18,$F$10:$H$12,2,FALSE),AS150)</f>
        <v>#N/A</v>
      </c>
      <c r="F150" s="137" t="e">
        <f t="shared" si="34"/>
        <v>#N/A</v>
      </c>
      <c r="AD150" s="123" t="str">
        <f t="shared" si="28"/>
        <v/>
      </c>
      <c r="AE150" s="277" t="str">
        <f t="shared" si="29"/>
        <v/>
      </c>
      <c r="AF150" s="277"/>
      <c r="AG150" s="277"/>
      <c r="AH150" s="278" t="str">
        <f t="shared" si="30"/>
        <v/>
      </c>
      <c r="AI150" s="279"/>
      <c r="AJ150" s="279"/>
      <c r="AK150" s="279"/>
      <c r="AL150" s="278"/>
      <c r="AM150" s="279"/>
      <c r="AN150" s="279"/>
      <c r="AO150" s="279"/>
      <c r="AP150" s="133"/>
      <c r="AQ150" s="99" t="str">
        <f t="shared" si="31"/>
        <v/>
      </c>
      <c r="AR150" s="134"/>
      <c r="AS150" s="117" t="str">
        <f t="shared" si="32"/>
        <v/>
      </c>
      <c r="AT150" s="273"/>
      <c r="AU150" s="273"/>
      <c r="AV150" s="273"/>
      <c r="AW150" s="273"/>
      <c r="AX150" s="273"/>
      <c r="AY150" s="273"/>
      <c r="AZ150" s="273"/>
      <c r="BA150" s="273"/>
      <c r="BB150" s="273"/>
      <c r="BC150" s="273"/>
      <c r="BD150" s="273"/>
      <c r="BE150" s="273"/>
      <c r="BF150" s="135"/>
      <c r="BG150" s="117" t="str">
        <f t="shared" si="33"/>
        <v/>
      </c>
      <c r="BH150" s="273"/>
      <c r="BI150" s="273"/>
      <c r="BJ150" s="273"/>
      <c r="BK150" s="273"/>
      <c r="BL150" s="273"/>
      <c r="BM150" s="273"/>
      <c r="BN150" s="273"/>
      <c r="BO150" s="273"/>
      <c r="BP150" s="273"/>
      <c r="BQ150" s="273"/>
      <c r="BR150" s="273"/>
      <c r="BS150" s="273"/>
      <c r="BT150" s="273"/>
      <c r="BU150" s="273"/>
      <c r="BV150" s="273"/>
      <c r="BW150" s="273"/>
    </row>
    <row r="151" spans="2:75" ht="22.5" customHeight="1" x14ac:dyDescent="0.25">
      <c r="B151" s="50" t="str">
        <f t="shared" si="35"/>
        <v/>
      </c>
      <c r="C151" s="137" t="str">
        <f t="shared" si="27"/>
        <v/>
      </c>
      <c r="D151" s="70" t="e">
        <f t="shared" si="26"/>
        <v>#N/A</v>
      </c>
      <c r="E151" s="70" t="e">
        <f t="shared" si="36"/>
        <v>#N/A</v>
      </c>
      <c r="F151" s="137" t="e">
        <f t="shared" si="34"/>
        <v>#N/A</v>
      </c>
      <c r="AD151" s="123" t="str">
        <f t="shared" si="28"/>
        <v/>
      </c>
      <c r="AE151" s="277" t="str">
        <f t="shared" si="29"/>
        <v/>
      </c>
      <c r="AF151" s="277"/>
      <c r="AG151" s="277"/>
      <c r="AH151" s="278" t="str">
        <f t="shared" si="30"/>
        <v/>
      </c>
      <c r="AI151" s="279"/>
      <c r="AJ151" s="279"/>
      <c r="AK151" s="279"/>
      <c r="AL151" s="278"/>
      <c r="AM151" s="279"/>
      <c r="AN151" s="279"/>
      <c r="AO151" s="279"/>
      <c r="AP151" s="133"/>
      <c r="AQ151" s="99" t="str">
        <f t="shared" si="31"/>
        <v/>
      </c>
      <c r="AR151" s="134"/>
      <c r="AS151" s="117" t="str">
        <f t="shared" si="32"/>
        <v/>
      </c>
      <c r="AT151" s="273"/>
      <c r="AU151" s="273"/>
      <c r="AV151" s="273"/>
      <c r="AW151" s="273"/>
      <c r="AX151" s="273"/>
      <c r="AY151" s="273"/>
      <c r="AZ151" s="273"/>
      <c r="BA151" s="273"/>
      <c r="BB151" s="273"/>
      <c r="BC151" s="273"/>
      <c r="BD151" s="273"/>
      <c r="BE151" s="273"/>
      <c r="BF151" s="135"/>
      <c r="BG151" s="117" t="str">
        <f t="shared" si="33"/>
        <v/>
      </c>
      <c r="BH151" s="273"/>
      <c r="BI151" s="273"/>
      <c r="BJ151" s="273"/>
      <c r="BK151" s="273"/>
      <c r="BL151" s="273"/>
      <c r="BM151" s="273"/>
      <c r="BN151" s="273"/>
      <c r="BO151" s="273"/>
      <c r="BP151" s="273"/>
      <c r="BQ151" s="273"/>
      <c r="BR151" s="273"/>
      <c r="BS151" s="273"/>
      <c r="BT151" s="273"/>
      <c r="BU151" s="273"/>
      <c r="BV151" s="273"/>
      <c r="BW151" s="273"/>
    </row>
    <row r="152" spans="2:75" ht="22.5" customHeight="1" x14ac:dyDescent="0.25">
      <c r="B152" s="50" t="str">
        <f t="shared" si="35"/>
        <v/>
      </c>
      <c r="C152" s="137" t="str">
        <f t="shared" si="27"/>
        <v/>
      </c>
      <c r="D152" s="70" t="e">
        <f t="shared" si="26"/>
        <v>#N/A</v>
      </c>
      <c r="E152" s="70" t="e">
        <f t="shared" si="36"/>
        <v>#N/A</v>
      </c>
      <c r="F152" s="137" t="e">
        <f t="shared" si="34"/>
        <v>#N/A</v>
      </c>
      <c r="AD152" s="123" t="str">
        <f t="shared" si="28"/>
        <v/>
      </c>
      <c r="AE152" s="277" t="str">
        <f t="shared" si="29"/>
        <v/>
      </c>
      <c r="AF152" s="277"/>
      <c r="AG152" s="277"/>
      <c r="AH152" s="278" t="str">
        <f t="shared" si="30"/>
        <v/>
      </c>
      <c r="AI152" s="279"/>
      <c r="AJ152" s="279"/>
      <c r="AK152" s="279"/>
      <c r="AL152" s="278"/>
      <c r="AM152" s="279"/>
      <c r="AN152" s="279"/>
      <c r="AO152" s="279"/>
      <c r="AP152" s="133"/>
      <c r="AQ152" s="99" t="str">
        <f t="shared" si="31"/>
        <v/>
      </c>
      <c r="AR152" s="134"/>
      <c r="AS152" s="117" t="str">
        <f t="shared" si="32"/>
        <v/>
      </c>
      <c r="AT152" s="273"/>
      <c r="AU152" s="273"/>
      <c r="AV152" s="273"/>
      <c r="AW152" s="273"/>
      <c r="AX152" s="273"/>
      <c r="AY152" s="273"/>
      <c r="AZ152" s="273"/>
      <c r="BA152" s="273"/>
      <c r="BB152" s="273"/>
      <c r="BC152" s="273"/>
      <c r="BD152" s="273"/>
      <c r="BE152" s="273"/>
      <c r="BF152" s="135"/>
      <c r="BG152" s="117" t="str">
        <f t="shared" si="33"/>
        <v/>
      </c>
      <c r="BH152" s="273"/>
      <c r="BI152" s="273"/>
      <c r="BJ152" s="273"/>
      <c r="BK152" s="273"/>
      <c r="BL152" s="273"/>
      <c r="BM152" s="273"/>
      <c r="BN152" s="273"/>
      <c r="BO152" s="273"/>
      <c r="BP152" s="273"/>
      <c r="BQ152" s="273"/>
      <c r="BR152" s="273"/>
      <c r="BS152" s="273"/>
      <c r="BT152" s="273"/>
      <c r="BU152" s="273"/>
      <c r="BV152" s="273"/>
      <c r="BW152" s="273"/>
    </row>
    <row r="153" spans="2:75" ht="22.5" customHeight="1" x14ac:dyDescent="0.25">
      <c r="B153" s="50" t="str">
        <f t="shared" si="35"/>
        <v/>
      </c>
      <c r="C153" s="137" t="str">
        <f t="shared" si="27"/>
        <v/>
      </c>
      <c r="D153" s="70" t="e">
        <f t="shared" si="26"/>
        <v>#N/A</v>
      </c>
      <c r="E153" s="70" t="e">
        <f t="shared" si="36"/>
        <v>#N/A</v>
      </c>
      <c r="F153" s="137" t="e">
        <f t="shared" si="34"/>
        <v>#N/A</v>
      </c>
      <c r="AD153" s="123" t="str">
        <f t="shared" si="28"/>
        <v/>
      </c>
      <c r="AE153" s="277" t="str">
        <f t="shared" si="29"/>
        <v/>
      </c>
      <c r="AF153" s="277"/>
      <c r="AG153" s="277"/>
      <c r="AH153" s="278" t="str">
        <f t="shared" si="30"/>
        <v/>
      </c>
      <c r="AI153" s="279"/>
      <c r="AJ153" s="279"/>
      <c r="AK153" s="279"/>
      <c r="AL153" s="278"/>
      <c r="AM153" s="279"/>
      <c r="AN153" s="279"/>
      <c r="AO153" s="279"/>
      <c r="AP153" s="133"/>
      <c r="AQ153" s="99" t="str">
        <f t="shared" si="31"/>
        <v/>
      </c>
      <c r="AR153" s="134"/>
      <c r="AS153" s="117" t="str">
        <f t="shared" si="32"/>
        <v/>
      </c>
      <c r="AT153" s="273"/>
      <c r="AU153" s="273"/>
      <c r="AV153" s="273"/>
      <c r="AW153" s="273"/>
      <c r="AX153" s="273"/>
      <c r="AY153" s="273"/>
      <c r="AZ153" s="273"/>
      <c r="BA153" s="273"/>
      <c r="BB153" s="273"/>
      <c r="BC153" s="273"/>
      <c r="BD153" s="273"/>
      <c r="BE153" s="273"/>
      <c r="BF153" s="135"/>
      <c r="BG153" s="117" t="str">
        <f t="shared" si="33"/>
        <v/>
      </c>
      <c r="BH153" s="273"/>
      <c r="BI153" s="273"/>
      <c r="BJ153" s="273"/>
      <c r="BK153" s="273"/>
      <c r="BL153" s="273"/>
      <c r="BM153" s="273"/>
      <c r="BN153" s="273"/>
      <c r="BO153" s="273"/>
      <c r="BP153" s="273"/>
      <c r="BQ153" s="273"/>
      <c r="BR153" s="273"/>
      <c r="BS153" s="273"/>
      <c r="BT153" s="273"/>
      <c r="BU153" s="273"/>
      <c r="BV153" s="273"/>
      <c r="BW153" s="273"/>
    </row>
    <row r="154" spans="2:75" ht="22.5" customHeight="1" x14ac:dyDescent="0.25">
      <c r="B154" s="50" t="str">
        <f t="shared" si="35"/>
        <v/>
      </c>
      <c r="C154" s="137" t="str">
        <f t="shared" si="27"/>
        <v/>
      </c>
      <c r="D154" s="70" t="e">
        <f t="shared" si="26"/>
        <v>#N/A</v>
      </c>
      <c r="E154" s="70" t="e">
        <f t="shared" si="36"/>
        <v>#N/A</v>
      </c>
      <c r="F154" s="137" t="e">
        <f t="shared" si="34"/>
        <v>#N/A</v>
      </c>
      <c r="AD154" s="123" t="str">
        <f t="shared" si="28"/>
        <v/>
      </c>
      <c r="AE154" s="277" t="str">
        <f t="shared" si="29"/>
        <v/>
      </c>
      <c r="AF154" s="277"/>
      <c r="AG154" s="277"/>
      <c r="AH154" s="278" t="str">
        <f t="shared" si="30"/>
        <v/>
      </c>
      <c r="AI154" s="279"/>
      <c r="AJ154" s="279"/>
      <c r="AK154" s="279"/>
      <c r="AL154" s="278"/>
      <c r="AM154" s="279"/>
      <c r="AN154" s="279"/>
      <c r="AO154" s="279"/>
      <c r="AP154" s="133"/>
      <c r="AQ154" s="99" t="str">
        <f t="shared" si="31"/>
        <v/>
      </c>
      <c r="AR154" s="134"/>
      <c r="AS154" s="117" t="str">
        <f t="shared" si="32"/>
        <v/>
      </c>
      <c r="AT154" s="273"/>
      <c r="AU154" s="273"/>
      <c r="AV154" s="273"/>
      <c r="AW154" s="273"/>
      <c r="AX154" s="273"/>
      <c r="AY154" s="273"/>
      <c r="AZ154" s="273"/>
      <c r="BA154" s="273"/>
      <c r="BB154" s="273"/>
      <c r="BC154" s="273"/>
      <c r="BD154" s="273"/>
      <c r="BE154" s="273"/>
      <c r="BF154" s="135"/>
      <c r="BG154" s="117" t="str">
        <f t="shared" si="33"/>
        <v/>
      </c>
      <c r="BH154" s="273"/>
      <c r="BI154" s="273"/>
      <c r="BJ154" s="273"/>
      <c r="BK154" s="273"/>
      <c r="BL154" s="273"/>
      <c r="BM154" s="273"/>
      <c r="BN154" s="273"/>
      <c r="BO154" s="273"/>
      <c r="BP154" s="273"/>
      <c r="BQ154" s="273"/>
      <c r="BR154" s="273"/>
      <c r="BS154" s="273"/>
      <c r="BT154" s="273"/>
      <c r="BU154" s="273"/>
      <c r="BV154" s="273"/>
      <c r="BW154" s="273"/>
    </row>
    <row r="155" spans="2:75" ht="22.5" customHeight="1" x14ac:dyDescent="0.25">
      <c r="B155" s="50" t="str">
        <f t="shared" si="35"/>
        <v/>
      </c>
      <c r="C155" s="137" t="str">
        <f t="shared" si="27"/>
        <v/>
      </c>
      <c r="D155" s="70" t="e">
        <f t="shared" si="26"/>
        <v>#N/A</v>
      </c>
      <c r="E155" s="70" t="e">
        <f t="shared" si="36"/>
        <v>#N/A</v>
      </c>
      <c r="F155" s="137" t="e">
        <f t="shared" si="34"/>
        <v>#N/A</v>
      </c>
      <c r="AD155" s="123" t="str">
        <f t="shared" si="28"/>
        <v/>
      </c>
      <c r="AE155" s="277" t="str">
        <f t="shared" si="29"/>
        <v/>
      </c>
      <c r="AF155" s="277"/>
      <c r="AG155" s="277"/>
      <c r="AH155" s="278" t="str">
        <f t="shared" si="30"/>
        <v/>
      </c>
      <c r="AI155" s="279"/>
      <c r="AJ155" s="279"/>
      <c r="AK155" s="279"/>
      <c r="AL155" s="278"/>
      <c r="AM155" s="279"/>
      <c r="AN155" s="279"/>
      <c r="AO155" s="279"/>
      <c r="AP155" s="133"/>
      <c r="AQ155" s="99" t="str">
        <f t="shared" si="31"/>
        <v/>
      </c>
      <c r="AR155" s="134"/>
      <c r="AS155" s="117" t="str">
        <f t="shared" si="32"/>
        <v/>
      </c>
      <c r="AT155" s="273"/>
      <c r="AU155" s="273"/>
      <c r="AV155" s="273"/>
      <c r="AW155" s="273"/>
      <c r="AX155" s="273"/>
      <c r="AY155" s="273"/>
      <c r="AZ155" s="273"/>
      <c r="BA155" s="273"/>
      <c r="BB155" s="273"/>
      <c r="BC155" s="273"/>
      <c r="BD155" s="273"/>
      <c r="BE155" s="273"/>
      <c r="BF155" s="135"/>
      <c r="BG155" s="117" t="str">
        <f t="shared" si="33"/>
        <v/>
      </c>
      <c r="BH155" s="273"/>
      <c r="BI155" s="273"/>
      <c r="BJ155" s="273"/>
      <c r="BK155" s="273"/>
      <c r="BL155" s="273"/>
      <c r="BM155" s="273"/>
      <c r="BN155" s="273"/>
      <c r="BO155" s="273"/>
      <c r="BP155" s="273"/>
      <c r="BQ155" s="273"/>
      <c r="BR155" s="273"/>
      <c r="BS155" s="273"/>
      <c r="BT155" s="273"/>
      <c r="BU155" s="273"/>
      <c r="BV155" s="273"/>
      <c r="BW155" s="273"/>
    </row>
    <row r="156" spans="2:75" ht="22.5" customHeight="1" x14ac:dyDescent="0.25">
      <c r="B156" s="50" t="str">
        <f t="shared" si="35"/>
        <v/>
      </c>
      <c r="C156" s="137" t="str">
        <f t="shared" si="27"/>
        <v/>
      </c>
      <c r="D156" s="70" t="e">
        <f t="shared" si="26"/>
        <v>#N/A</v>
      </c>
      <c r="E156" s="70" t="e">
        <f t="shared" si="36"/>
        <v>#N/A</v>
      </c>
      <c r="F156" s="137" t="e">
        <f t="shared" si="34"/>
        <v>#N/A</v>
      </c>
      <c r="AD156" s="123" t="str">
        <f t="shared" si="28"/>
        <v/>
      </c>
      <c r="AE156" s="277" t="str">
        <f t="shared" si="29"/>
        <v/>
      </c>
      <c r="AF156" s="277"/>
      <c r="AG156" s="277"/>
      <c r="AH156" s="278" t="str">
        <f t="shared" si="30"/>
        <v/>
      </c>
      <c r="AI156" s="279"/>
      <c r="AJ156" s="279"/>
      <c r="AK156" s="279"/>
      <c r="AL156" s="278"/>
      <c r="AM156" s="279"/>
      <c r="AN156" s="279"/>
      <c r="AO156" s="279"/>
      <c r="AP156" s="133"/>
      <c r="AQ156" s="99" t="str">
        <f t="shared" si="31"/>
        <v/>
      </c>
      <c r="AR156" s="134"/>
      <c r="AS156" s="117" t="str">
        <f t="shared" si="32"/>
        <v/>
      </c>
      <c r="AT156" s="273"/>
      <c r="AU156" s="273"/>
      <c r="AV156" s="273"/>
      <c r="AW156" s="273"/>
      <c r="AX156" s="273"/>
      <c r="AY156" s="273"/>
      <c r="AZ156" s="273"/>
      <c r="BA156" s="273"/>
      <c r="BB156" s="273"/>
      <c r="BC156" s="273"/>
      <c r="BD156" s="273"/>
      <c r="BE156" s="273"/>
      <c r="BF156" s="135"/>
      <c r="BG156" s="117" t="str">
        <f t="shared" si="33"/>
        <v/>
      </c>
      <c r="BH156" s="273"/>
      <c r="BI156" s="273"/>
      <c r="BJ156" s="273"/>
      <c r="BK156" s="273"/>
      <c r="BL156" s="273"/>
      <c r="BM156" s="273"/>
      <c r="BN156" s="273"/>
      <c r="BO156" s="273"/>
      <c r="BP156" s="273"/>
      <c r="BQ156" s="273"/>
      <c r="BR156" s="273"/>
      <c r="BS156" s="273"/>
      <c r="BT156" s="273"/>
      <c r="BU156" s="273"/>
      <c r="BV156" s="273"/>
      <c r="BW156" s="273"/>
    </row>
    <row r="157" spans="2:75" ht="22.5" customHeight="1" x14ac:dyDescent="0.25">
      <c r="B157" s="50" t="str">
        <f t="shared" si="35"/>
        <v/>
      </c>
      <c r="C157" s="137" t="str">
        <f t="shared" si="27"/>
        <v/>
      </c>
      <c r="D157" s="70" t="e">
        <f t="shared" si="26"/>
        <v>#N/A</v>
      </c>
      <c r="E157" s="70" t="e">
        <f t="shared" si="36"/>
        <v>#N/A</v>
      </c>
      <c r="F157" s="137" t="e">
        <f t="shared" si="34"/>
        <v>#N/A</v>
      </c>
      <c r="AD157" s="123" t="str">
        <f t="shared" si="28"/>
        <v/>
      </c>
      <c r="AE157" s="277" t="str">
        <f t="shared" si="29"/>
        <v/>
      </c>
      <c r="AF157" s="277"/>
      <c r="AG157" s="277"/>
      <c r="AH157" s="278" t="str">
        <f t="shared" si="30"/>
        <v/>
      </c>
      <c r="AI157" s="279"/>
      <c r="AJ157" s="279"/>
      <c r="AK157" s="279"/>
      <c r="AL157" s="278"/>
      <c r="AM157" s="279"/>
      <c r="AN157" s="279"/>
      <c r="AO157" s="279"/>
      <c r="AP157" s="133"/>
      <c r="AQ157" s="99" t="str">
        <f t="shared" si="31"/>
        <v/>
      </c>
      <c r="AR157" s="134"/>
      <c r="AS157" s="117" t="str">
        <f t="shared" si="32"/>
        <v/>
      </c>
      <c r="AT157" s="273"/>
      <c r="AU157" s="273"/>
      <c r="AV157" s="273"/>
      <c r="AW157" s="273"/>
      <c r="AX157" s="273"/>
      <c r="AY157" s="273"/>
      <c r="AZ157" s="273"/>
      <c r="BA157" s="273"/>
      <c r="BB157" s="273"/>
      <c r="BC157" s="273"/>
      <c r="BD157" s="273"/>
      <c r="BE157" s="273"/>
      <c r="BF157" s="135"/>
      <c r="BG157" s="117" t="str">
        <f t="shared" si="33"/>
        <v/>
      </c>
      <c r="BH157" s="273"/>
      <c r="BI157" s="273"/>
      <c r="BJ157" s="273"/>
      <c r="BK157" s="273"/>
      <c r="BL157" s="273"/>
      <c r="BM157" s="273"/>
      <c r="BN157" s="273"/>
      <c r="BO157" s="273"/>
      <c r="BP157" s="273"/>
      <c r="BQ157" s="273"/>
      <c r="BR157" s="273"/>
      <c r="BS157" s="273"/>
      <c r="BT157" s="273"/>
      <c r="BU157" s="273"/>
      <c r="BV157" s="273"/>
      <c r="BW157" s="273"/>
    </row>
    <row r="158" spans="2:75" ht="22.5" customHeight="1" x14ac:dyDescent="0.25">
      <c r="B158" s="50" t="str">
        <f t="shared" si="35"/>
        <v/>
      </c>
      <c r="C158" s="137" t="str">
        <f t="shared" si="27"/>
        <v/>
      </c>
      <c r="D158" s="70" t="e">
        <f t="shared" si="26"/>
        <v>#N/A</v>
      </c>
      <c r="E158" s="70" t="e">
        <f t="shared" si="36"/>
        <v>#N/A</v>
      </c>
      <c r="F158" s="137" t="e">
        <f t="shared" si="34"/>
        <v>#N/A</v>
      </c>
      <c r="AD158" s="123" t="str">
        <f t="shared" si="28"/>
        <v/>
      </c>
      <c r="AE158" s="277" t="str">
        <f t="shared" si="29"/>
        <v/>
      </c>
      <c r="AF158" s="277"/>
      <c r="AG158" s="277"/>
      <c r="AH158" s="278" t="str">
        <f t="shared" si="30"/>
        <v/>
      </c>
      <c r="AI158" s="279"/>
      <c r="AJ158" s="279"/>
      <c r="AK158" s="279"/>
      <c r="AL158" s="278"/>
      <c r="AM158" s="279"/>
      <c r="AN158" s="279"/>
      <c r="AO158" s="279"/>
      <c r="AP158" s="133"/>
      <c r="AQ158" s="99" t="str">
        <f t="shared" si="31"/>
        <v/>
      </c>
      <c r="AR158" s="134"/>
      <c r="AS158" s="117" t="str">
        <f t="shared" si="32"/>
        <v/>
      </c>
      <c r="AT158" s="273"/>
      <c r="AU158" s="273"/>
      <c r="AV158" s="273"/>
      <c r="AW158" s="273"/>
      <c r="AX158" s="273"/>
      <c r="AY158" s="273"/>
      <c r="AZ158" s="273"/>
      <c r="BA158" s="273"/>
      <c r="BB158" s="273"/>
      <c r="BC158" s="273"/>
      <c r="BD158" s="273"/>
      <c r="BE158" s="273"/>
      <c r="BF158" s="135"/>
      <c r="BG158" s="117" t="str">
        <f t="shared" si="33"/>
        <v/>
      </c>
      <c r="BH158" s="273"/>
      <c r="BI158" s="273"/>
      <c r="BJ158" s="273"/>
      <c r="BK158" s="273"/>
      <c r="BL158" s="273"/>
      <c r="BM158" s="273"/>
      <c r="BN158" s="273"/>
      <c r="BO158" s="273"/>
      <c r="BP158" s="273"/>
      <c r="BQ158" s="273"/>
      <c r="BR158" s="273"/>
      <c r="BS158" s="273"/>
      <c r="BT158" s="273"/>
      <c r="BU158" s="273"/>
      <c r="BV158" s="273"/>
      <c r="BW158" s="273"/>
    </row>
    <row r="159" spans="2:75" ht="22.5" customHeight="1" x14ac:dyDescent="0.25">
      <c r="B159" s="50" t="str">
        <f t="shared" si="35"/>
        <v/>
      </c>
      <c r="C159" s="137" t="str">
        <f t="shared" si="27"/>
        <v/>
      </c>
      <c r="D159" s="70" t="e">
        <f t="shared" si="26"/>
        <v>#N/A</v>
      </c>
      <c r="E159" s="70" t="e">
        <f t="shared" si="36"/>
        <v>#N/A</v>
      </c>
      <c r="F159" s="137" t="e">
        <f t="shared" si="34"/>
        <v>#N/A</v>
      </c>
      <c r="AD159" s="123" t="str">
        <f t="shared" si="28"/>
        <v/>
      </c>
      <c r="AE159" s="277" t="str">
        <f t="shared" si="29"/>
        <v/>
      </c>
      <c r="AF159" s="277"/>
      <c r="AG159" s="277"/>
      <c r="AH159" s="278" t="str">
        <f t="shared" si="30"/>
        <v/>
      </c>
      <c r="AI159" s="279"/>
      <c r="AJ159" s="279"/>
      <c r="AK159" s="279"/>
      <c r="AL159" s="278"/>
      <c r="AM159" s="279"/>
      <c r="AN159" s="279"/>
      <c r="AO159" s="279"/>
      <c r="AP159" s="133"/>
      <c r="AQ159" s="99" t="str">
        <f t="shared" si="31"/>
        <v/>
      </c>
      <c r="AR159" s="134"/>
      <c r="AS159" s="117" t="str">
        <f t="shared" si="32"/>
        <v/>
      </c>
      <c r="AT159" s="273"/>
      <c r="AU159" s="273"/>
      <c r="AV159" s="273"/>
      <c r="AW159" s="273"/>
      <c r="AX159" s="273"/>
      <c r="AY159" s="273"/>
      <c r="AZ159" s="273"/>
      <c r="BA159" s="273"/>
      <c r="BB159" s="273"/>
      <c r="BC159" s="273"/>
      <c r="BD159" s="273"/>
      <c r="BE159" s="273"/>
      <c r="BF159" s="135"/>
      <c r="BG159" s="117" t="str">
        <f t="shared" si="33"/>
        <v/>
      </c>
      <c r="BH159" s="273"/>
      <c r="BI159" s="273"/>
      <c r="BJ159" s="273"/>
      <c r="BK159" s="273"/>
      <c r="BL159" s="273"/>
      <c r="BM159" s="273"/>
      <c r="BN159" s="273"/>
      <c r="BO159" s="273"/>
      <c r="BP159" s="273"/>
      <c r="BQ159" s="273"/>
      <c r="BR159" s="273"/>
      <c r="BS159" s="273"/>
      <c r="BT159" s="273"/>
      <c r="BU159" s="273"/>
      <c r="BV159" s="273"/>
      <c r="BW159" s="273"/>
    </row>
    <row r="160" spans="2:75" ht="22.5" customHeight="1" x14ac:dyDescent="0.25">
      <c r="B160" s="50" t="str">
        <f t="shared" si="35"/>
        <v/>
      </c>
      <c r="C160" s="137" t="str">
        <f t="shared" si="27"/>
        <v/>
      </c>
      <c r="D160" s="70" t="e">
        <f t="shared" si="26"/>
        <v>#N/A</v>
      </c>
      <c r="E160" s="70" t="e">
        <f t="shared" si="36"/>
        <v>#N/A</v>
      </c>
      <c r="F160" s="137" t="e">
        <f t="shared" si="34"/>
        <v>#N/A</v>
      </c>
      <c r="AD160" s="123" t="str">
        <f t="shared" si="28"/>
        <v/>
      </c>
      <c r="AE160" s="277" t="str">
        <f t="shared" si="29"/>
        <v/>
      </c>
      <c r="AF160" s="277"/>
      <c r="AG160" s="277"/>
      <c r="AH160" s="278" t="str">
        <f t="shared" si="30"/>
        <v/>
      </c>
      <c r="AI160" s="279"/>
      <c r="AJ160" s="279"/>
      <c r="AK160" s="279"/>
      <c r="AL160" s="278"/>
      <c r="AM160" s="279"/>
      <c r="AN160" s="279"/>
      <c r="AO160" s="279"/>
      <c r="AP160" s="133"/>
      <c r="AQ160" s="99" t="str">
        <f t="shared" si="31"/>
        <v/>
      </c>
      <c r="AR160" s="134"/>
      <c r="AS160" s="117" t="str">
        <f t="shared" si="32"/>
        <v/>
      </c>
      <c r="AT160" s="273"/>
      <c r="AU160" s="273"/>
      <c r="AV160" s="273"/>
      <c r="AW160" s="273"/>
      <c r="AX160" s="273"/>
      <c r="AY160" s="273"/>
      <c r="AZ160" s="273"/>
      <c r="BA160" s="273"/>
      <c r="BB160" s="273"/>
      <c r="BC160" s="273"/>
      <c r="BD160" s="273"/>
      <c r="BE160" s="273"/>
      <c r="BF160" s="135"/>
      <c r="BG160" s="117" t="str">
        <f t="shared" si="33"/>
        <v/>
      </c>
      <c r="BH160" s="273"/>
      <c r="BI160" s="273"/>
      <c r="BJ160" s="273"/>
      <c r="BK160" s="273"/>
      <c r="BL160" s="273"/>
      <c r="BM160" s="273"/>
      <c r="BN160" s="273"/>
      <c r="BO160" s="273"/>
      <c r="BP160" s="273"/>
      <c r="BQ160" s="273"/>
      <c r="BR160" s="273"/>
      <c r="BS160" s="273"/>
      <c r="BT160" s="273"/>
      <c r="BU160" s="273"/>
      <c r="BV160" s="273"/>
      <c r="BW160" s="273"/>
    </row>
    <row r="161" spans="2:75" ht="22.5" customHeight="1" x14ac:dyDescent="0.25">
      <c r="B161" s="50" t="str">
        <f t="shared" si="35"/>
        <v/>
      </c>
      <c r="C161" s="137" t="str">
        <f t="shared" si="27"/>
        <v/>
      </c>
      <c r="D161" s="70" t="e">
        <f t="shared" si="26"/>
        <v>#N/A</v>
      </c>
      <c r="E161" s="70" t="e">
        <f t="shared" si="36"/>
        <v>#N/A</v>
      </c>
      <c r="F161" s="137" t="e">
        <f t="shared" si="34"/>
        <v>#N/A</v>
      </c>
      <c r="AD161" s="123" t="str">
        <f t="shared" si="28"/>
        <v/>
      </c>
      <c r="AE161" s="277" t="str">
        <f t="shared" si="29"/>
        <v/>
      </c>
      <c r="AF161" s="277"/>
      <c r="AG161" s="277"/>
      <c r="AH161" s="278" t="str">
        <f t="shared" si="30"/>
        <v/>
      </c>
      <c r="AI161" s="279"/>
      <c r="AJ161" s="279"/>
      <c r="AK161" s="279"/>
      <c r="AL161" s="278"/>
      <c r="AM161" s="279"/>
      <c r="AN161" s="279"/>
      <c r="AO161" s="279"/>
      <c r="AP161" s="133"/>
      <c r="AQ161" s="99" t="str">
        <f t="shared" si="31"/>
        <v/>
      </c>
      <c r="AR161" s="134"/>
      <c r="AS161" s="117" t="str">
        <f t="shared" si="32"/>
        <v/>
      </c>
      <c r="AT161" s="273"/>
      <c r="AU161" s="273"/>
      <c r="AV161" s="273"/>
      <c r="AW161" s="273"/>
      <c r="AX161" s="273"/>
      <c r="AY161" s="273"/>
      <c r="AZ161" s="273"/>
      <c r="BA161" s="273"/>
      <c r="BB161" s="273"/>
      <c r="BC161" s="273"/>
      <c r="BD161" s="273"/>
      <c r="BE161" s="273"/>
      <c r="BF161" s="135"/>
      <c r="BG161" s="117" t="str">
        <f t="shared" si="33"/>
        <v/>
      </c>
      <c r="BH161" s="273"/>
      <c r="BI161" s="273"/>
      <c r="BJ161" s="273"/>
      <c r="BK161" s="273"/>
      <c r="BL161" s="273"/>
      <c r="BM161" s="273"/>
      <c r="BN161" s="273"/>
      <c r="BO161" s="273"/>
      <c r="BP161" s="273"/>
      <c r="BQ161" s="273"/>
      <c r="BR161" s="273"/>
      <c r="BS161" s="273"/>
      <c r="BT161" s="273"/>
      <c r="BU161" s="273"/>
      <c r="BV161" s="273"/>
      <c r="BW161" s="273"/>
    </row>
    <row r="162" spans="2:75" ht="22.5" customHeight="1" x14ac:dyDescent="0.25">
      <c r="B162" s="50" t="str">
        <f t="shared" si="35"/>
        <v/>
      </c>
      <c r="C162" s="137" t="str">
        <f t="shared" si="27"/>
        <v/>
      </c>
      <c r="D162" s="70" t="e">
        <f t="shared" si="26"/>
        <v>#N/A</v>
      </c>
      <c r="E162" s="70" t="e">
        <f t="shared" si="36"/>
        <v>#N/A</v>
      </c>
      <c r="F162" s="137" t="e">
        <f t="shared" si="34"/>
        <v>#N/A</v>
      </c>
      <c r="AD162" s="123" t="str">
        <f t="shared" si="28"/>
        <v/>
      </c>
      <c r="AE162" s="277" t="str">
        <f t="shared" si="29"/>
        <v/>
      </c>
      <c r="AF162" s="277"/>
      <c r="AG162" s="277"/>
      <c r="AH162" s="278" t="str">
        <f t="shared" si="30"/>
        <v/>
      </c>
      <c r="AI162" s="279"/>
      <c r="AJ162" s="279"/>
      <c r="AK162" s="279"/>
      <c r="AL162" s="278"/>
      <c r="AM162" s="279"/>
      <c r="AN162" s="279"/>
      <c r="AO162" s="279"/>
      <c r="AP162" s="133"/>
      <c r="AQ162" s="99" t="str">
        <f t="shared" si="31"/>
        <v/>
      </c>
      <c r="AR162" s="134"/>
      <c r="AS162" s="117" t="str">
        <f t="shared" si="32"/>
        <v/>
      </c>
      <c r="AT162" s="273"/>
      <c r="AU162" s="273"/>
      <c r="AV162" s="273"/>
      <c r="AW162" s="273"/>
      <c r="AX162" s="273"/>
      <c r="AY162" s="273"/>
      <c r="AZ162" s="273"/>
      <c r="BA162" s="273"/>
      <c r="BB162" s="273"/>
      <c r="BC162" s="273"/>
      <c r="BD162" s="273"/>
      <c r="BE162" s="273"/>
      <c r="BF162" s="135"/>
      <c r="BG162" s="117" t="str">
        <f t="shared" si="33"/>
        <v/>
      </c>
      <c r="BH162" s="273"/>
      <c r="BI162" s="273"/>
      <c r="BJ162" s="273"/>
      <c r="BK162" s="273"/>
      <c r="BL162" s="273"/>
      <c r="BM162" s="273"/>
      <c r="BN162" s="273"/>
      <c r="BO162" s="273"/>
      <c r="BP162" s="273"/>
      <c r="BQ162" s="273"/>
      <c r="BR162" s="273"/>
      <c r="BS162" s="273"/>
      <c r="BT162" s="273"/>
      <c r="BU162" s="273"/>
      <c r="BV162" s="273"/>
      <c r="BW162" s="273"/>
    </row>
    <row r="163" spans="2:75" ht="22.5" customHeight="1" x14ac:dyDescent="0.25">
      <c r="B163" s="50" t="str">
        <f t="shared" si="35"/>
        <v/>
      </c>
      <c r="C163" s="137" t="str">
        <f t="shared" si="27"/>
        <v/>
      </c>
      <c r="D163" s="70" t="e">
        <f t="shared" si="26"/>
        <v>#N/A</v>
      </c>
      <c r="E163" s="70" t="e">
        <f t="shared" si="36"/>
        <v>#N/A</v>
      </c>
      <c r="F163" s="137" t="e">
        <f t="shared" si="34"/>
        <v>#N/A</v>
      </c>
      <c r="AD163" s="123" t="str">
        <f t="shared" si="28"/>
        <v/>
      </c>
      <c r="AE163" s="277" t="str">
        <f t="shared" si="29"/>
        <v/>
      </c>
      <c r="AF163" s="277"/>
      <c r="AG163" s="277"/>
      <c r="AH163" s="278" t="str">
        <f t="shared" si="30"/>
        <v/>
      </c>
      <c r="AI163" s="279"/>
      <c r="AJ163" s="279"/>
      <c r="AK163" s="279"/>
      <c r="AL163" s="278"/>
      <c r="AM163" s="279"/>
      <c r="AN163" s="279"/>
      <c r="AO163" s="279"/>
      <c r="AP163" s="133"/>
      <c r="AQ163" s="99" t="str">
        <f t="shared" si="31"/>
        <v/>
      </c>
      <c r="AR163" s="134"/>
      <c r="AS163" s="117" t="str">
        <f t="shared" si="32"/>
        <v/>
      </c>
      <c r="AT163" s="273"/>
      <c r="AU163" s="273"/>
      <c r="AV163" s="273"/>
      <c r="AW163" s="273"/>
      <c r="AX163" s="273"/>
      <c r="AY163" s="273"/>
      <c r="AZ163" s="273"/>
      <c r="BA163" s="273"/>
      <c r="BB163" s="273"/>
      <c r="BC163" s="273"/>
      <c r="BD163" s="273"/>
      <c r="BE163" s="273"/>
      <c r="BF163" s="135"/>
      <c r="BG163" s="117" t="str">
        <f t="shared" si="33"/>
        <v/>
      </c>
      <c r="BH163" s="273"/>
      <c r="BI163" s="273"/>
      <c r="BJ163" s="273"/>
      <c r="BK163" s="273"/>
      <c r="BL163" s="273"/>
      <c r="BM163" s="273"/>
      <c r="BN163" s="273"/>
      <c r="BO163" s="273"/>
      <c r="BP163" s="273"/>
      <c r="BQ163" s="273"/>
      <c r="BR163" s="273"/>
      <c r="BS163" s="273"/>
      <c r="BT163" s="273"/>
      <c r="BU163" s="273"/>
      <c r="BV163" s="273"/>
      <c r="BW163" s="273"/>
    </row>
    <row r="164" spans="2:75" ht="22.5" customHeight="1" x14ac:dyDescent="0.25">
      <c r="B164" s="50" t="str">
        <f t="shared" si="35"/>
        <v/>
      </c>
      <c r="C164" s="137" t="str">
        <f t="shared" si="27"/>
        <v/>
      </c>
      <c r="D164" s="70" t="e">
        <f t="shared" si="26"/>
        <v>#N/A</v>
      </c>
      <c r="E164" s="70" t="e">
        <f t="shared" si="36"/>
        <v>#N/A</v>
      </c>
      <c r="F164" s="137" t="e">
        <f t="shared" si="34"/>
        <v>#N/A</v>
      </c>
      <c r="AD164" s="123" t="str">
        <f t="shared" si="28"/>
        <v/>
      </c>
      <c r="AE164" s="277" t="str">
        <f t="shared" si="29"/>
        <v/>
      </c>
      <c r="AF164" s="277"/>
      <c r="AG164" s="277"/>
      <c r="AH164" s="278" t="str">
        <f t="shared" si="30"/>
        <v/>
      </c>
      <c r="AI164" s="279"/>
      <c r="AJ164" s="279"/>
      <c r="AK164" s="279"/>
      <c r="AL164" s="278"/>
      <c r="AM164" s="279"/>
      <c r="AN164" s="279"/>
      <c r="AO164" s="279"/>
      <c r="AP164" s="133"/>
      <c r="AQ164" s="99" t="str">
        <f t="shared" si="31"/>
        <v/>
      </c>
      <c r="AR164" s="134"/>
      <c r="AS164" s="117" t="str">
        <f t="shared" si="32"/>
        <v/>
      </c>
      <c r="AT164" s="273"/>
      <c r="AU164" s="273"/>
      <c r="AV164" s="273"/>
      <c r="AW164" s="273"/>
      <c r="AX164" s="273"/>
      <c r="AY164" s="273"/>
      <c r="AZ164" s="273"/>
      <c r="BA164" s="273"/>
      <c r="BB164" s="273"/>
      <c r="BC164" s="273"/>
      <c r="BD164" s="273"/>
      <c r="BE164" s="273"/>
      <c r="BF164" s="135"/>
      <c r="BG164" s="117" t="str">
        <f t="shared" si="33"/>
        <v/>
      </c>
      <c r="BH164" s="273"/>
      <c r="BI164" s="273"/>
      <c r="BJ164" s="273"/>
      <c r="BK164" s="273"/>
      <c r="BL164" s="273"/>
      <c r="BM164" s="273"/>
      <c r="BN164" s="273"/>
      <c r="BO164" s="273"/>
      <c r="BP164" s="273"/>
      <c r="BQ164" s="273"/>
      <c r="BR164" s="273"/>
      <c r="BS164" s="273"/>
      <c r="BT164" s="273"/>
      <c r="BU164" s="273"/>
      <c r="BV164" s="273"/>
      <c r="BW164" s="273"/>
    </row>
    <row r="165" spans="2:75" ht="22.5" customHeight="1" x14ac:dyDescent="0.25">
      <c r="B165" s="50" t="str">
        <f t="shared" si="35"/>
        <v/>
      </c>
      <c r="C165" s="137" t="str">
        <f t="shared" si="27"/>
        <v/>
      </c>
      <c r="D165" s="70" t="e">
        <f t="shared" si="26"/>
        <v>#N/A</v>
      </c>
      <c r="E165" s="70" t="e">
        <f t="shared" si="36"/>
        <v>#N/A</v>
      </c>
      <c r="F165" s="137" t="e">
        <f t="shared" si="34"/>
        <v>#N/A</v>
      </c>
      <c r="AD165" s="123" t="str">
        <f t="shared" si="28"/>
        <v/>
      </c>
      <c r="AE165" s="277" t="str">
        <f t="shared" si="29"/>
        <v/>
      </c>
      <c r="AF165" s="277"/>
      <c r="AG165" s="277"/>
      <c r="AH165" s="278" t="str">
        <f t="shared" si="30"/>
        <v/>
      </c>
      <c r="AI165" s="279"/>
      <c r="AJ165" s="279"/>
      <c r="AK165" s="279"/>
      <c r="AL165" s="278"/>
      <c r="AM165" s="279"/>
      <c r="AN165" s="279"/>
      <c r="AO165" s="279"/>
      <c r="AP165" s="133"/>
      <c r="AQ165" s="99" t="str">
        <f t="shared" si="31"/>
        <v/>
      </c>
      <c r="AR165" s="134"/>
      <c r="AS165" s="117" t="str">
        <f t="shared" si="32"/>
        <v/>
      </c>
      <c r="AT165" s="273"/>
      <c r="AU165" s="273"/>
      <c r="AV165" s="273"/>
      <c r="AW165" s="273"/>
      <c r="AX165" s="273"/>
      <c r="AY165" s="273"/>
      <c r="AZ165" s="273"/>
      <c r="BA165" s="273"/>
      <c r="BB165" s="273"/>
      <c r="BC165" s="273"/>
      <c r="BD165" s="273"/>
      <c r="BE165" s="273"/>
      <c r="BF165" s="135"/>
      <c r="BG165" s="117" t="str">
        <f t="shared" si="33"/>
        <v/>
      </c>
      <c r="BH165" s="273"/>
      <c r="BI165" s="273"/>
      <c r="BJ165" s="273"/>
      <c r="BK165" s="273"/>
      <c r="BL165" s="273"/>
      <c r="BM165" s="273"/>
      <c r="BN165" s="273"/>
      <c r="BO165" s="273"/>
      <c r="BP165" s="273"/>
      <c r="BQ165" s="273"/>
      <c r="BR165" s="273"/>
      <c r="BS165" s="273"/>
      <c r="BT165" s="273"/>
      <c r="BU165" s="273"/>
      <c r="BV165" s="273"/>
      <c r="BW165" s="273"/>
    </row>
    <row r="166" spans="2:75" ht="22.5" customHeight="1" x14ac:dyDescent="0.25">
      <c r="B166" s="50" t="str">
        <f t="shared" si="35"/>
        <v/>
      </c>
      <c r="C166" s="137" t="str">
        <f t="shared" si="27"/>
        <v/>
      </c>
      <c r="D166" s="70" t="e">
        <f t="shared" si="26"/>
        <v>#N/A</v>
      </c>
      <c r="E166" s="70" t="e">
        <f t="shared" si="36"/>
        <v>#N/A</v>
      </c>
      <c r="F166" s="137" t="e">
        <f t="shared" si="34"/>
        <v>#N/A</v>
      </c>
      <c r="AD166" s="123" t="str">
        <f t="shared" si="28"/>
        <v/>
      </c>
      <c r="AE166" s="277" t="str">
        <f t="shared" si="29"/>
        <v/>
      </c>
      <c r="AF166" s="277"/>
      <c r="AG166" s="277"/>
      <c r="AH166" s="278" t="str">
        <f t="shared" si="30"/>
        <v/>
      </c>
      <c r="AI166" s="279"/>
      <c r="AJ166" s="279"/>
      <c r="AK166" s="279"/>
      <c r="AL166" s="278"/>
      <c r="AM166" s="279"/>
      <c r="AN166" s="279"/>
      <c r="AO166" s="279"/>
      <c r="AP166" s="133"/>
      <c r="AQ166" s="99" t="str">
        <f t="shared" si="31"/>
        <v/>
      </c>
      <c r="AR166" s="134"/>
      <c r="AS166" s="117" t="str">
        <f t="shared" si="32"/>
        <v/>
      </c>
      <c r="AT166" s="273"/>
      <c r="AU166" s="273"/>
      <c r="AV166" s="273"/>
      <c r="AW166" s="273"/>
      <c r="AX166" s="273"/>
      <c r="AY166" s="273"/>
      <c r="AZ166" s="273"/>
      <c r="BA166" s="273"/>
      <c r="BB166" s="273"/>
      <c r="BC166" s="273"/>
      <c r="BD166" s="273"/>
      <c r="BE166" s="273"/>
      <c r="BF166" s="135"/>
      <c r="BG166" s="117" t="str">
        <f t="shared" si="33"/>
        <v/>
      </c>
      <c r="BH166" s="273"/>
      <c r="BI166" s="273"/>
      <c r="BJ166" s="273"/>
      <c r="BK166" s="273"/>
      <c r="BL166" s="273"/>
      <c r="BM166" s="273"/>
      <c r="BN166" s="273"/>
      <c r="BO166" s="273"/>
      <c r="BP166" s="273"/>
      <c r="BQ166" s="273"/>
      <c r="BR166" s="273"/>
      <c r="BS166" s="273"/>
      <c r="BT166" s="273"/>
      <c r="BU166" s="273"/>
      <c r="BV166" s="273"/>
      <c r="BW166" s="273"/>
    </row>
    <row r="167" spans="2:75" ht="22.5" customHeight="1" x14ac:dyDescent="0.25">
      <c r="B167" s="50" t="str">
        <f t="shared" si="35"/>
        <v/>
      </c>
      <c r="C167" s="137" t="str">
        <f t="shared" si="27"/>
        <v/>
      </c>
      <c r="D167" s="70" t="e">
        <f t="shared" si="26"/>
        <v>#N/A</v>
      </c>
      <c r="E167" s="70" t="e">
        <f t="shared" si="36"/>
        <v>#N/A</v>
      </c>
      <c r="F167" s="137" t="e">
        <f t="shared" si="34"/>
        <v>#N/A</v>
      </c>
      <c r="AD167" s="123" t="str">
        <f t="shared" si="28"/>
        <v/>
      </c>
      <c r="AE167" s="277" t="str">
        <f t="shared" si="29"/>
        <v/>
      </c>
      <c r="AF167" s="277"/>
      <c r="AG167" s="277"/>
      <c r="AH167" s="278" t="str">
        <f t="shared" si="30"/>
        <v/>
      </c>
      <c r="AI167" s="279"/>
      <c r="AJ167" s="279"/>
      <c r="AK167" s="279"/>
      <c r="AL167" s="278"/>
      <c r="AM167" s="279"/>
      <c r="AN167" s="279"/>
      <c r="AO167" s="279"/>
      <c r="AP167" s="133"/>
      <c r="AQ167" s="99" t="str">
        <f t="shared" si="31"/>
        <v/>
      </c>
      <c r="AR167" s="134"/>
      <c r="AS167" s="117" t="str">
        <f t="shared" si="32"/>
        <v/>
      </c>
      <c r="AT167" s="273"/>
      <c r="AU167" s="273"/>
      <c r="AV167" s="273"/>
      <c r="AW167" s="273"/>
      <c r="AX167" s="273"/>
      <c r="AY167" s="273"/>
      <c r="AZ167" s="273"/>
      <c r="BA167" s="273"/>
      <c r="BB167" s="273"/>
      <c r="BC167" s="273"/>
      <c r="BD167" s="273"/>
      <c r="BE167" s="273"/>
      <c r="BF167" s="135"/>
      <c r="BG167" s="117" t="str">
        <f t="shared" si="33"/>
        <v/>
      </c>
      <c r="BH167" s="273"/>
      <c r="BI167" s="273"/>
      <c r="BJ167" s="273"/>
      <c r="BK167" s="273"/>
      <c r="BL167" s="273"/>
      <c r="BM167" s="273"/>
      <c r="BN167" s="273"/>
      <c r="BO167" s="273"/>
      <c r="BP167" s="273"/>
      <c r="BQ167" s="273"/>
      <c r="BR167" s="273"/>
      <c r="BS167" s="273"/>
      <c r="BT167" s="273"/>
      <c r="BU167" s="273"/>
      <c r="BV167" s="273"/>
      <c r="BW167" s="273"/>
    </row>
    <row r="168" spans="2:75" ht="22.5" customHeight="1" x14ac:dyDescent="0.25">
      <c r="B168" s="50" t="str">
        <f t="shared" si="35"/>
        <v/>
      </c>
      <c r="C168" s="137" t="str">
        <f t="shared" si="27"/>
        <v/>
      </c>
      <c r="D168" s="70" t="e">
        <f t="shared" si="26"/>
        <v>#N/A</v>
      </c>
      <c r="E168" s="70" t="e">
        <f t="shared" si="36"/>
        <v>#N/A</v>
      </c>
      <c r="F168" s="137" t="e">
        <f t="shared" si="34"/>
        <v>#N/A</v>
      </c>
      <c r="AD168" s="123" t="str">
        <f t="shared" si="28"/>
        <v/>
      </c>
      <c r="AE168" s="277" t="str">
        <f t="shared" si="29"/>
        <v/>
      </c>
      <c r="AF168" s="277"/>
      <c r="AG168" s="277"/>
      <c r="AH168" s="278" t="str">
        <f t="shared" si="30"/>
        <v/>
      </c>
      <c r="AI168" s="279"/>
      <c r="AJ168" s="279"/>
      <c r="AK168" s="279"/>
      <c r="AL168" s="278"/>
      <c r="AM168" s="279"/>
      <c r="AN168" s="279"/>
      <c r="AO168" s="279"/>
      <c r="AP168" s="133"/>
      <c r="AQ168" s="99" t="str">
        <f t="shared" si="31"/>
        <v/>
      </c>
      <c r="AR168" s="134"/>
      <c r="AS168" s="117" t="str">
        <f t="shared" si="32"/>
        <v/>
      </c>
      <c r="AT168" s="273"/>
      <c r="AU168" s="273"/>
      <c r="AV168" s="273"/>
      <c r="AW168" s="273"/>
      <c r="AX168" s="273"/>
      <c r="AY168" s="273"/>
      <c r="AZ168" s="273"/>
      <c r="BA168" s="273"/>
      <c r="BB168" s="273"/>
      <c r="BC168" s="273"/>
      <c r="BD168" s="273"/>
      <c r="BE168" s="273"/>
      <c r="BF168" s="135"/>
      <c r="BG168" s="117" t="str">
        <f t="shared" si="33"/>
        <v/>
      </c>
      <c r="BH168" s="273"/>
      <c r="BI168" s="273"/>
      <c r="BJ168" s="273"/>
      <c r="BK168" s="273"/>
      <c r="BL168" s="273"/>
      <c r="BM168" s="273"/>
      <c r="BN168" s="273"/>
      <c r="BO168" s="273"/>
      <c r="BP168" s="273"/>
      <c r="BQ168" s="273"/>
      <c r="BR168" s="273"/>
      <c r="BS168" s="273"/>
      <c r="BT168" s="273"/>
      <c r="BU168" s="273"/>
      <c r="BV168" s="273"/>
      <c r="BW168" s="273"/>
    </row>
    <row r="169" spans="2:75" ht="22.5" customHeight="1" x14ac:dyDescent="0.25">
      <c r="B169" s="50" t="str">
        <f t="shared" si="35"/>
        <v/>
      </c>
      <c r="C169" s="137" t="str">
        <f t="shared" si="27"/>
        <v/>
      </c>
      <c r="D169" s="70" t="e">
        <f t="shared" si="26"/>
        <v>#N/A</v>
      </c>
      <c r="E169" s="70" t="e">
        <f t="shared" si="36"/>
        <v>#N/A</v>
      </c>
      <c r="F169" s="137" t="e">
        <f t="shared" si="34"/>
        <v>#N/A</v>
      </c>
      <c r="AD169" s="123" t="str">
        <f t="shared" si="28"/>
        <v/>
      </c>
      <c r="AE169" s="277" t="str">
        <f t="shared" si="29"/>
        <v/>
      </c>
      <c r="AF169" s="277"/>
      <c r="AG169" s="277"/>
      <c r="AH169" s="278" t="str">
        <f t="shared" si="30"/>
        <v/>
      </c>
      <c r="AI169" s="279"/>
      <c r="AJ169" s="279"/>
      <c r="AK169" s="279"/>
      <c r="AL169" s="278"/>
      <c r="AM169" s="279"/>
      <c r="AN169" s="279"/>
      <c r="AO169" s="279"/>
      <c r="AP169" s="133"/>
      <c r="AQ169" s="99" t="str">
        <f t="shared" si="31"/>
        <v/>
      </c>
      <c r="AR169" s="134"/>
      <c r="AS169" s="117" t="str">
        <f t="shared" si="32"/>
        <v/>
      </c>
      <c r="AT169" s="273"/>
      <c r="AU169" s="273"/>
      <c r="AV169" s="273"/>
      <c r="AW169" s="273"/>
      <c r="AX169" s="273"/>
      <c r="AY169" s="273"/>
      <c r="AZ169" s="273"/>
      <c r="BA169" s="273"/>
      <c r="BB169" s="273"/>
      <c r="BC169" s="273"/>
      <c r="BD169" s="273"/>
      <c r="BE169" s="273"/>
      <c r="BF169" s="135"/>
      <c r="BG169" s="117" t="str">
        <f t="shared" si="33"/>
        <v/>
      </c>
      <c r="BH169" s="273"/>
      <c r="BI169" s="273"/>
      <c r="BJ169" s="273"/>
      <c r="BK169" s="273"/>
      <c r="BL169" s="273"/>
      <c r="BM169" s="273"/>
      <c r="BN169" s="273"/>
      <c r="BO169" s="273"/>
      <c r="BP169" s="273"/>
      <c r="BQ169" s="273"/>
      <c r="BR169" s="273"/>
      <c r="BS169" s="273"/>
      <c r="BT169" s="273"/>
      <c r="BU169" s="273"/>
      <c r="BV169" s="273"/>
      <c r="BW169" s="273"/>
    </row>
    <row r="170" spans="2:75" ht="22.5" customHeight="1" x14ac:dyDescent="0.25">
      <c r="B170" s="50" t="str">
        <f t="shared" si="35"/>
        <v/>
      </c>
      <c r="C170" s="137" t="str">
        <f t="shared" si="27"/>
        <v/>
      </c>
      <c r="D170" s="70" t="e">
        <f t="shared" si="26"/>
        <v>#N/A</v>
      </c>
      <c r="E170" s="70" t="e">
        <f t="shared" si="36"/>
        <v>#N/A</v>
      </c>
      <c r="F170" s="137" t="e">
        <f t="shared" si="34"/>
        <v>#N/A</v>
      </c>
      <c r="AD170" s="123" t="str">
        <f t="shared" si="28"/>
        <v/>
      </c>
      <c r="AE170" s="277" t="str">
        <f t="shared" si="29"/>
        <v/>
      </c>
      <c r="AF170" s="277"/>
      <c r="AG170" s="277"/>
      <c r="AH170" s="278" t="str">
        <f t="shared" si="30"/>
        <v/>
      </c>
      <c r="AI170" s="279"/>
      <c r="AJ170" s="279"/>
      <c r="AK170" s="279"/>
      <c r="AL170" s="278"/>
      <c r="AM170" s="279"/>
      <c r="AN170" s="279"/>
      <c r="AO170" s="279"/>
      <c r="AP170" s="133"/>
      <c r="AQ170" s="99" t="str">
        <f t="shared" si="31"/>
        <v/>
      </c>
      <c r="AR170" s="134"/>
      <c r="AS170" s="117" t="str">
        <f t="shared" si="32"/>
        <v/>
      </c>
      <c r="AT170" s="273"/>
      <c r="AU170" s="273"/>
      <c r="AV170" s="273"/>
      <c r="AW170" s="273"/>
      <c r="AX170" s="273"/>
      <c r="AY170" s="273"/>
      <c r="AZ170" s="273"/>
      <c r="BA170" s="273"/>
      <c r="BB170" s="273"/>
      <c r="BC170" s="273"/>
      <c r="BD170" s="273"/>
      <c r="BE170" s="273"/>
      <c r="BF170" s="135"/>
      <c r="BG170" s="117" t="str">
        <f t="shared" si="33"/>
        <v/>
      </c>
      <c r="BH170" s="273"/>
      <c r="BI170" s="273"/>
      <c r="BJ170" s="273"/>
      <c r="BK170" s="273"/>
      <c r="BL170" s="273"/>
      <c r="BM170" s="273"/>
      <c r="BN170" s="273"/>
      <c r="BO170" s="273"/>
      <c r="BP170" s="273"/>
      <c r="BQ170" s="273"/>
      <c r="BR170" s="273"/>
      <c r="BS170" s="273"/>
      <c r="BT170" s="273"/>
      <c r="BU170" s="273"/>
      <c r="BV170" s="273"/>
      <c r="BW170" s="273"/>
    </row>
    <row r="171" spans="2:75" ht="22.5" customHeight="1" x14ac:dyDescent="0.25">
      <c r="B171" s="50" t="str">
        <f t="shared" si="35"/>
        <v/>
      </c>
      <c r="C171" s="137" t="str">
        <f t="shared" si="27"/>
        <v/>
      </c>
      <c r="D171" s="70" t="e">
        <f t="shared" si="26"/>
        <v>#N/A</v>
      </c>
      <c r="E171" s="70" t="e">
        <f t="shared" si="36"/>
        <v>#N/A</v>
      </c>
      <c r="F171" s="137" t="e">
        <f t="shared" si="34"/>
        <v>#N/A</v>
      </c>
      <c r="AD171" s="123" t="str">
        <f t="shared" si="28"/>
        <v/>
      </c>
      <c r="AE171" s="277" t="str">
        <f t="shared" si="29"/>
        <v/>
      </c>
      <c r="AF171" s="277"/>
      <c r="AG171" s="277"/>
      <c r="AH171" s="278" t="str">
        <f t="shared" si="30"/>
        <v/>
      </c>
      <c r="AI171" s="279"/>
      <c r="AJ171" s="279"/>
      <c r="AK171" s="279"/>
      <c r="AL171" s="278"/>
      <c r="AM171" s="279"/>
      <c r="AN171" s="279"/>
      <c r="AO171" s="279"/>
      <c r="AP171" s="133"/>
      <c r="AQ171" s="99" t="str">
        <f t="shared" si="31"/>
        <v/>
      </c>
      <c r="AR171" s="134"/>
      <c r="AS171" s="117" t="str">
        <f t="shared" si="32"/>
        <v/>
      </c>
      <c r="AT171" s="273"/>
      <c r="AU171" s="273"/>
      <c r="AV171" s="273"/>
      <c r="AW171" s="273"/>
      <c r="AX171" s="273"/>
      <c r="AY171" s="273"/>
      <c r="AZ171" s="273"/>
      <c r="BA171" s="273"/>
      <c r="BB171" s="273"/>
      <c r="BC171" s="273"/>
      <c r="BD171" s="273"/>
      <c r="BE171" s="273"/>
      <c r="BF171" s="135"/>
      <c r="BG171" s="117" t="str">
        <f t="shared" si="33"/>
        <v/>
      </c>
      <c r="BH171" s="273"/>
      <c r="BI171" s="273"/>
      <c r="BJ171" s="273"/>
      <c r="BK171" s="273"/>
      <c r="BL171" s="273"/>
      <c r="BM171" s="273"/>
      <c r="BN171" s="273"/>
      <c r="BO171" s="273"/>
      <c r="BP171" s="273"/>
      <c r="BQ171" s="273"/>
      <c r="BR171" s="273"/>
      <c r="BS171" s="273"/>
      <c r="BT171" s="273"/>
      <c r="BU171" s="273"/>
      <c r="BV171" s="273"/>
      <c r="BW171" s="273"/>
    </row>
    <row r="172" spans="2:75" ht="22.5" customHeight="1" x14ac:dyDescent="0.25">
      <c r="B172" s="50" t="str">
        <f t="shared" si="35"/>
        <v/>
      </c>
      <c r="C172" s="137" t="str">
        <f t="shared" si="27"/>
        <v/>
      </c>
      <c r="D172" s="70" t="e">
        <f t="shared" si="26"/>
        <v>#N/A</v>
      </c>
      <c r="E172" s="70" t="e">
        <f t="shared" si="36"/>
        <v>#N/A</v>
      </c>
      <c r="F172" s="137" t="e">
        <f t="shared" si="34"/>
        <v>#N/A</v>
      </c>
      <c r="AD172" s="123" t="str">
        <f t="shared" si="28"/>
        <v/>
      </c>
      <c r="AE172" s="277" t="str">
        <f t="shared" si="29"/>
        <v/>
      </c>
      <c r="AF172" s="277"/>
      <c r="AG172" s="277"/>
      <c r="AH172" s="278" t="str">
        <f t="shared" si="30"/>
        <v/>
      </c>
      <c r="AI172" s="279"/>
      <c r="AJ172" s="279"/>
      <c r="AK172" s="279"/>
      <c r="AL172" s="278"/>
      <c r="AM172" s="279"/>
      <c r="AN172" s="279"/>
      <c r="AO172" s="279"/>
      <c r="AP172" s="133"/>
      <c r="AQ172" s="99" t="str">
        <f t="shared" si="31"/>
        <v/>
      </c>
      <c r="AR172" s="134"/>
      <c r="AS172" s="117" t="str">
        <f t="shared" si="32"/>
        <v/>
      </c>
      <c r="AT172" s="273"/>
      <c r="AU172" s="273"/>
      <c r="AV172" s="273"/>
      <c r="AW172" s="273"/>
      <c r="AX172" s="273"/>
      <c r="AY172" s="273"/>
      <c r="AZ172" s="273"/>
      <c r="BA172" s="273"/>
      <c r="BB172" s="273"/>
      <c r="BC172" s="273"/>
      <c r="BD172" s="273"/>
      <c r="BE172" s="273"/>
      <c r="BF172" s="135"/>
      <c r="BG172" s="117" t="str">
        <f t="shared" si="33"/>
        <v/>
      </c>
      <c r="BH172" s="273"/>
      <c r="BI172" s="273"/>
      <c r="BJ172" s="273"/>
      <c r="BK172" s="273"/>
      <c r="BL172" s="273"/>
      <c r="BM172" s="273"/>
      <c r="BN172" s="273"/>
      <c r="BO172" s="273"/>
      <c r="BP172" s="273"/>
      <c r="BQ172" s="273"/>
      <c r="BR172" s="273"/>
      <c r="BS172" s="273"/>
      <c r="BT172" s="273"/>
      <c r="BU172" s="273"/>
      <c r="BV172" s="273"/>
      <c r="BW172" s="273"/>
    </row>
    <row r="173" spans="2:75" ht="22.5" customHeight="1" x14ac:dyDescent="0.25">
      <c r="B173" s="50" t="str">
        <f t="shared" si="35"/>
        <v/>
      </c>
      <c r="C173" s="137" t="str">
        <f t="shared" si="27"/>
        <v/>
      </c>
      <c r="D173" s="70" t="e">
        <f t="shared" si="26"/>
        <v>#N/A</v>
      </c>
      <c r="E173" s="70" t="e">
        <f t="shared" si="36"/>
        <v>#N/A</v>
      </c>
      <c r="F173" s="137" t="e">
        <f t="shared" si="34"/>
        <v>#N/A</v>
      </c>
      <c r="AD173" s="123" t="str">
        <f t="shared" si="28"/>
        <v/>
      </c>
      <c r="AE173" s="277" t="str">
        <f t="shared" si="29"/>
        <v/>
      </c>
      <c r="AF173" s="277"/>
      <c r="AG173" s="277"/>
      <c r="AH173" s="278" t="str">
        <f t="shared" si="30"/>
        <v/>
      </c>
      <c r="AI173" s="279"/>
      <c r="AJ173" s="279"/>
      <c r="AK173" s="279"/>
      <c r="AL173" s="278"/>
      <c r="AM173" s="279"/>
      <c r="AN173" s="279"/>
      <c r="AO173" s="279"/>
      <c r="AP173" s="133"/>
      <c r="AQ173" s="99" t="str">
        <f t="shared" si="31"/>
        <v/>
      </c>
      <c r="AR173" s="134"/>
      <c r="AS173" s="117" t="str">
        <f t="shared" si="32"/>
        <v/>
      </c>
      <c r="AT173" s="273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73"/>
      <c r="BF173" s="135"/>
      <c r="BG173" s="117" t="str">
        <f t="shared" si="33"/>
        <v/>
      </c>
      <c r="BH173" s="273"/>
      <c r="BI173" s="273"/>
      <c r="BJ173" s="273"/>
      <c r="BK173" s="273"/>
      <c r="BL173" s="273"/>
      <c r="BM173" s="273"/>
      <c r="BN173" s="273"/>
      <c r="BO173" s="273"/>
      <c r="BP173" s="273"/>
      <c r="BQ173" s="273"/>
      <c r="BR173" s="273"/>
      <c r="BS173" s="273"/>
      <c r="BT173" s="273"/>
      <c r="BU173" s="273"/>
      <c r="BV173" s="273"/>
      <c r="BW173" s="273"/>
    </row>
    <row r="174" spans="2:75" ht="22.5" customHeight="1" x14ac:dyDescent="0.25">
      <c r="B174" s="50" t="str">
        <f t="shared" si="35"/>
        <v/>
      </c>
      <c r="C174" s="137" t="str">
        <f t="shared" si="27"/>
        <v/>
      </c>
      <c r="D174" s="70" t="e">
        <f t="shared" si="26"/>
        <v>#N/A</v>
      </c>
      <c r="E174" s="70" t="e">
        <f t="shared" si="36"/>
        <v>#N/A</v>
      </c>
      <c r="F174" s="137" t="e">
        <f t="shared" si="34"/>
        <v>#N/A</v>
      </c>
      <c r="AD174" s="123" t="str">
        <f t="shared" si="28"/>
        <v/>
      </c>
      <c r="AE174" s="277" t="str">
        <f t="shared" si="29"/>
        <v/>
      </c>
      <c r="AF174" s="277"/>
      <c r="AG174" s="277"/>
      <c r="AH174" s="278" t="str">
        <f t="shared" si="30"/>
        <v/>
      </c>
      <c r="AI174" s="279"/>
      <c r="AJ174" s="279"/>
      <c r="AK174" s="279"/>
      <c r="AL174" s="278"/>
      <c r="AM174" s="279"/>
      <c r="AN174" s="279"/>
      <c r="AO174" s="279"/>
      <c r="AP174" s="133"/>
      <c r="AQ174" s="99" t="str">
        <f t="shared" si="31"/>
        <v/>
      </c>
      <c r="AR174" s="134"/>
      <c r="AS174" s="117" t="str">
        <f t="shared" si="32"/>
        <v/>
      </c>
      <c r="AT174" s="273"/>
      <c r="AU174" s="273"/>
      <c r="AV174" s="273"/>
      <c r="AW174" s="273"/>
      <c r="AX174" s="273"/>
      <c r="AY174" s="273"/>
      <c r="AZ174" s="273"/>
      <c r="BA174" s="273"/>
      <c r="BB174" s="273"/>
      <c r="BC174" s="273"/>
      <c r="BD174" s="273"/>
      <c r="BE174" s="273"/>
      <c r="BF174" s="135"/>
      <c r="BG174" s="117" t="str">
        <f t="shared" si="33"/>
        <v/>
      </c>
      <c r="BH174" s="273"/>
      <c r="BI174" s="273"/>
      <c r="BJ174" s="273"/>
      <c r="BK174" s="273"/>
      <c r="BL174" s="273"/>
      <c r="BM174" s="273"/>
      <c r="BN174" s="273"/>
      <c r="BO174" s="273"/>
      <c r="BP174" s="273"/>
      <c r="BQ174" s="273"/>
      <c r="BR174" s="273"/>
      <c r="BS174" s="273"/>
      <c r="BT174" s="273"/>
      <c r="BU174" s="273"/>
      <c r="BV174" s="273"/>
      <c r="BW174" s="273"/>
    </row>
    <row r="175" spans="2:75" ht="22.5" customHeight="1" x14ac:dyDescent="0.25">
      <c r="B175" s="50" t="str">
        <f t="shared" si="35"/>
        <v/>
      </c>
      <c r="C175" s="137" t="str">
        <f t="shared" si="27"/>
        <v/>
      </c>
      <c r="D175" s="70" t="e">
        <f t="shared" si="26"/>
        <v>#N/A</v>
      </c>
      <c r="E175" s="70" t="e">
        <f t="shared" si="36"/>
        <v>#N/A</v>
      </c>
      <c r="F175" s="137" t="e">
        <f t="shared" si="34"/>
        <v>#N/A</v>
      </c>
      <c r="AD175" s="123" t="str">
        <f t="shared" si="28"/>
        <v/>
      </c>
      <c r="AE175" s="277" t="str">
        <f t="shared" si="29"/>
        <v/>
      </c>
      <c r="AF175" s="277"/>
      <c r="AG175" s="277"/>
      <c r="AH175" s="278" t="str">
        <f t="shared" si="30"/>
        <v/>
      </c>
      <c r="AI175" s="279"/>
      <c r="AJ175" s="279"/>
      <c r="AK175" s="279"/>
      <c r="AL175" s="278"/>
      <c r="AM175" s="279"/>
      <c r="AN175" s="279"/>
      <c r="AO175" s="279"/>
      <c r="AP175" s="133"/>
      <c r="AQ175" s="99" t="str">
        <f t="shared" si="31"/>
        <v/>
      </c>
      <c r="AR175" s="134"/>
      <c r="AS175" s="117" t="str">
        <f t="shared" si="32"/>
        <v/>
      </c>
      <c r="AT175" s="273"/>
      <c r="AU175" s="273"/>
      <c r="AV175" s="273"/>
      <c r="AW175" s="273"/>
      <c r="AX175" s="273"/>
      <c r="AY175" s="273"/>
      <c r="AZ175" s="273"/>
      <c r="BA175" s="273"/>
      <c r="BB175" s="273"/>
      <c r="BC175" s="273"/>
      <c r="BD175" s="273"/>
      <c r="BE175" s="273"/>
      <c r="BF175" s="135"/>
      <c r="BG175" s="117" t="str">
        <f t="shared" si="33"/>
        <v/>
      </c>
      <c r="BH175" s="273"/>
      <c r="BI175" s="273"/>
      <c r="BJ175" s="273"/>
      <c r="BK175" s="273"/>
      <c r="BL175" s="273"/>
      <c r="BM175" s="273"/>
      <c r="BN175" s="273"/>
      <c r="BO175" s="273"/>
      <c r="BP175" s="273"/>
      <c r="BQ175" s="273"/>
      <c r="BR175" s="273"/>
      <c r="BS175" s="273"/>
      <c r="BT175" s="273"/>
      <c r="BU175" s="273"/>
      <c r="BV175" s="273"/>
      <c r="BW175" s="273"/>
    </row>
    <row r="176" spans="2:75" ht="22.5" customHeight="1" x14ac:dyDescent="0.25">
      <c r="B176" s="50" t="str">
        <f t="shared" si="35"/>
        <v/>
      </c>
      <c r="C176" s="137" t="str">
        <f t="shared" si="27"/>
        <v/>
      </c>
      <c r="D176" s="70" t="e">
        <f t="shared" si="26"/>
        <v>#N/A</v>
      </c>
      <c r="E176" s="70" t="e">
        <f t="shared" si="36"/>
        <v>#N/A</v>
      </c>
      <c r="F176" s="137" t="e">
        <f t="shared" si="34"/>
        <v>#N/A</v>
      </c>
      <c r="AD176" s="123" t="str">
        <f t="shared" si="28"/>
        <v/>
      </c>
      <c r="AE176" s="277" t="str">
        <f t="shared" si="29"/>
        <v/>
      </c>
      <c r="AF176" s="277"/>
      <c r="AG176" s="277"/>
      <c r="AH176" s="278" t="str">
        <f t="shared" si="30"/>
        <v/>
      </c>
      <c r="AI176" s="279"/>
      <c r="AJ176" s="279"/>
      <c r="AK176" s="279"/>
      <c r="AL176" s="278"/>
      <c r="AM176" s="279"/>
      <c r="AN176" s="279"/>
      <c r="AO176" s="279"/>
      <c r="AP176" s="133"/>
      <c r="AQ176" s="99" t="str">
        <f t="shared" si="31"/>
        <v/>
      </c>
      <c r="AR176" s="134"/>
      <c r="AS176" s="117" t="str">
        <f t="shared" si="32"/>
        <v/>
      </c>
      <c r="AT176" s="273"/>
      <c r="AU176" s="273"/>
      <c r="AV176" s="273"/>
      <c r="AW176" s="273"/>
      <c r="AX176" s="273"/>
      <c r="AY176" s="273"/>
      <c r="AZ176" s="273"/>
      <c r="BA176" s="273"/>
      <c r="BB176" s="273"/>
      <c r="BC176" s="273"/>
      <c r="BD176" s="273"/>
      <c r="BE176" s="273"/>
      <c r="BF176" s="135"/>
      <c r="BG176" s="117" t="str">
        <f t="shared" si="33"/>
        <v/>
      </c>
      <c r="BH176" s="273"/>
      <c r="BI176" s="273"/>
      <c r="BJ176" s="273"/>
      <c r="BK176" s="273"/>
      <c r="BL176" s="273"/>
      <c r="BM176" s="273"/>
      <c r="BN176" s="273"/>
      <c r="BO176" s="273"/>
      <c r="BP176" s="273"/>
      <c r="BQ176" s="273"/>
      <c r="BR176" s="273"/>
      <c r="BS176" s="273"/>
      <c r="BT176" s="273"/>
      <c r="BU176" s="273"/>
      <c r="BV176" s="273"/>
      <c r="BW176" s="273"/>
    </row>
    <row r="177" spans="2:75" ht="22.5" customHeight="1" x14ac:dyDescent="0.25">
      <c r="B177" s="50" t="str">
        <f t="shared" si="35"/>
        <v/>
      </c>
      <c r="C177" s="137" t="str">
        <f t="shared" si="27"/>
        <v/>
      </c>
      <c r="D177" s="70" t="e">
        <f t="shared" si="26"/>
        <v>#N/A</v>
      </c>
      <c r="E177" s="70" t="e">
        <f t="shared" si="36"/>
        <v>#N/A</v>
      </c>
      <c r="F177" s="137" t="e">
        <f t="shared" si="34"/>
        <v>#N/A</v>
      </c>
      <c r="AD177" s="123" t="str">
        <f t="shared" si="28"/>
        <v/>
      </c>
      <c r="AE177" s="277" t="str">
        <f t="shared" si="29"/>
        <v/>
      </c>
      <c r="AF177" s="277"/>
      <c r="AG177" s="277"/>
      <c r="AH177" s="278" t="str">
        <f t="shared" si="30"/>
        <v/>
      </c>
      <c r="AI177" s="279"/>
      <c r="AJ177" s="279"/>
      <c r="AK177" s="279"/>
      <c r="AL177" s="278"/>
      <c r="AM177" s="279"/>
      <c r="AN177" s="279"/>
      <c r="AO177" s="279"/>
      <c r="AP177" s="133"/>
      <c r="AQ177" s="99" t="str">
        <f t="shared" si="31"/>
        <v/>
      </c>
      <c r="AR177" s="134"/>
      <c r="AS177" s="117" t="str">
        <f t="shared" si="32"/>
        <v/>
      </c>
      <c r="AT177" s="273"/>
      <c r="AU177" s="273"/>
      <c r="AV177" s="273"/>
      <c r="AW177" s="273"/>
      <c r="AX177" s="273"/>
      <c r="AY177" s="273"/>
      <c r="AZ177" s="273"/>
      <c r="BA177" s="273"/>
      <c r="BB177" s="273"/>
      <c r="BC177" s="273"/>
      <c r="BD177" s="273"/>
      <c r="BE177" s="273"/>
      <c r="BF177" s="135"/>
      <c r="BG177" s="117" t="str">
        <f t="shared" si="33"/>
        <v/>
      </c>
      <c r="BH177" s="273"/>
      <c r="BI177" s="273"/>
      <c r="BJ177" s="273"/>
      <c r="BK177" s="273"/>
      <c r="BL177" s="273"/>
      <c r="BM177" s="273"/>
      <c r="BN177" s="273"/>
      <c r="BO177" s="273"/>
      <c r="BP177" s="273"/>
      <c r="BQ177" s="273"/>
      <c r="BR177" s="273"/>
      <c r="BS177" s="273"/>
      <c r="BT177" s="273"/>
      <c r="BU177" s="273"/>
      <c r="BV177" s="273"/>
      <c r="BW177" s="273"/>
    </row>
    <row r="178" spans="2:75" ht="22.5" customHeight="1" x14ac:dyDescent="0.25">
      <c r="B178" s="50" t="str">
        <f t="shared" si="35"/>
        <v/>
      </c>
      <c r="C178" s="137" t="str">
        <f t="shared" si="27"/>
        <v/>
      </c>
      <c r="D178" s="70" t="e">
        <f t="shared" si="26"/>
        <v>#N/A</v>
      </c>
      <c r="E178" s="70" t="e">
        <f t="shared" si="36"/>
        <v>#N/A</v>
      </c>
      <c r="F178" s="137" t="e">
        <f t="shared" si="34"/>
        <v>#N/A</v>
      </c>
      <c r="AD178" s="123" t="str">
        <f t="shared" si="28"/>
        <v/>
      </c>
      <c r="AE178" s="277" t="str">
        <f t="shared" si="29"/>
        <v/>
      </c>
      <c r="AF178" s="277"/>
      <c r="AG178" s="277"/>
      <c r="AH178" s="278" t="str">
        <f t="shared" si="30"/>
        <v/>
      </c>
      <c r="AI178" s="279"/>
      <c r="AJ178" s="279"/>
      <c r="AK178" s="279"/>
      <c r="AL178" s="278"/>
      <c r="AM178" s="279"/>
      <c r="AN178" s="279"/>
      <c r="AO178" s="279"/>
      <c r="AP178" s="133"/>
      <c r="AQ178" s="99" t="str">
        <f t="shared" si="31"/>
        <v/>
      </c>
      <c r="AR178" s="134"/>
      <c r="AS178" s="117" t="str">
        <f t="shared" si="32"/>
        <v/>
      </c>
      <c r="AT178" s="273"/>
      <c r="AU178" s="273"/>
      <c r="AV178" s="273"/>
      <c r="AW178" s="273"/>
      <c r="AX178" s="273"/>
      <c r="AY178" s="273"/>
      <c r="AZ178" s="273"/>
      <c r="BA178" s="273"/>
      <c r="BB178" s="273"/>
      <c r="BC178" s="273"/>
      <c r="BD178" s="273"/>
      <c r="BE178" s="273"/>
      <c r="BF178" s="135"/>
      <c r="BG178" s="117" t="str">
        <f t="shared" si="33"/>
        <v/>
      </c>
      <c r="BH178" s="273"/>
      <c r="BI178" s="273"/>
      <c r="BJ178" s="273"/>
      <c r="BK178" s="273"/>
      <c r="BL178" s="273"/>
      <c r="BM178" s="273"/>
      <c r="BN178" s="273"/>
      <c r="BO178" s="273"/>
      <c r="BP178" s="273"/>
      <c r="BQ178" s="273"/>
      <c r="BR178" s="273"/>
      <c r="BS178" s="273"/>
      <c r="BT178" s="273"/>
      <c r="BU178" s="273"/>
      <c r="BV178" s="273"/>
      <c r="BW178" s="273"/>
    </row>
    <row r="179" spans="2:75" ht="22.5" customHeight="1" x14ac:dyDescent="0.25">
      <c r="B179" s="50" t="str">
        <f t="shared" si="35"/>
        <v/>
      </c>
      <c r="C179" s="137" t="str">
        <f t="shared" si="27"/>
        <v/>
      </c>
      <c r="D179" s="70" t="e">
        <f t="shared" si="26"/>
        <v>#N/A</v>
      </c>
      <c r="E179" s="70" t="e">
        <f t="shared" si="36"/>
        <v>#N/A</v>
      </c>
      <c r="F179" s="137" t="e">
        <f t="shared" si="34"/>
        <v>#N/A</v>
      </c>
      <c r="AD179" s="123" t="str">
        <f t="shared" si="28"/>
        <v/>
      </c>
      <c r="AE179" s="277" t="str">
        <f t="shared" si="29"/>
        <v/>
      </c>
      <c r="AF179" s="277"/>
      <c r="AG179" s="277"/>
      <c r="AH179" s="278" t="str">
        <f t="shared" si="30"/>
        <v/>
      </c>
      <c r="AI179" s="279"/>
      <c r="AJ179" s="279"/>
      <c r="AK179" s="279"/>
      <c r="AL179" s="278"/>
      <c r="AM179" s="279"/>
      <c r="AN179" s="279"/>
      <c r="AO179" s="279"/>
      <c r="AP179" s="133"/>
      <c r="AQ179" s="99" t="str">
        <f t="shared" si="31"/>
        <v/>
      </c>
      <c r="AR179" s="134"/>
      <c r="AS179" s="117" t="str">
        <f t="shared" si="32"/>
        <v/>
      </c>
      <c r="AT179" s="273"/>
      <c r="AU179" s="273"/>
      <c r="AV179" s="273"/>
      <c r="AW179" s="273"/>
      <c r="AX179" s="273"/>
      <c r="AY179" s="273"/>
      <c r="AZ179" s="273"/>
      <c r="BA179" s="273"/>
      <c r="BB179" s="273"/>
      <c r="BC179" s="273"/>
      <c r="BD179" s="273"/>
      <c r="BE179" s="273"/>
      <c r="BF179" s="135"/>
      <c r="BG179" s="117" t="str">
        <f t="shared" si="33"/>
        <v/>
      </c>
      <c r="BH179" s="273"/>
      <c r="BI179" s="273"/>
      <c r="BJ179" s="273"/>
      <c r="BK179" s="273"/>
      <c r="BL179" s="273"/>
      <c r="BM179" s="273"/>
      <c r="BN179" s="273"/>
      <c r="BO179" s="273"/>
      <c r="BP179" s="273"/>
      <c r="BQ179" s="273"/>
      <c r="BR179" s="273"/>
      <c r="BS179" s="273"/>
      <c r="BT179" s="273"/>
      <c r="BU179" s="273"/>
      <c r="BV179" s="273"/>
      <c r="BW179" s="273"/>
    </row>
    <row r="180" spans="2:75" ht="22.5" customHeight="1" x14ac:dyDescent="0.25">
      <c r="B180" s="50" t="str">
        <f t="shared" si="35"/>
        <v/>
      </c>
      <c r="C180" s="137" t="str">
        <f t="shared" si="27"/>
        <v/>
      </c>
      <c r="D180" s="70" t="e">
        <f t="shared" si="26"/>
        <v>#N/A</v>
      </c>
      <c r="E180" s="70" t="e">
        <f t="shared" si="36"/>
        <v>#N/A</v>
      </c>
      <c r="F180" s="137" t="e">
        <f t="shared" si="34"/>
        <v>#N/A</v>
      </c>
      <c r="AD180" s="123" t="str">
        <f t="shared" si="28"/>
        <v/>
      </c>
      <c r="AE180" s="277" t="str">
        <f t="shared" si="29"/>
        <v/>
      </c>
      <c r="AF180" s="277"/>
      <c r="AG180" s="277"/>
      <c r="AH180" s="278" t="str">
        <f t="shared" si="30"/>
        <v/>
      </c>
      <c r="AI180" s="279"/>
      <c r="AJ180" s="279"/>
      <c r="AK180" s="279"/>
      <c r="AL180" s="278"/>
      <c r="AM180" s="279"/>
      <c r="AN180" s="279"/>
      <c r="AO180" s="279"/>
      <c r="AP180" s="133"/>
      <c r="AQ180" s="99" t="str">
        <f t="shared" si="31"/>
        <v/>
      </c>
      <c r="AR180" s="134"/>
      <c r="AS180" s="117" t="str">
        <f t="shared" si="32"/>
        <v/>
      </c>
      <c r="AT180" s="273"/>
      <c r="AU180" s="273"/>
      <c r="AV180" s="273"/>
      <c r="AW180" s="273"/>
      <c r="AX180" s="273"/>
      <c r="AY180" s="273"/>
      <c r="AZ180" s="273"/>
      <c r="BA180" s="273"/>
      <c r="BB180" s="273"/>
      <c r="BC180" s="273"/>
      <c r="BD180" s="273"/>
      <c r="BE180" s="273"/>
      <c r="BF180" s="135"/>
      <c r="BG180" s="117" t="str">
        <f t="shared" si="33"/>
        <v/>
      </c>
      <c r="BH180" s="273"/>
      <c r="BI180" s="273"/>
      <c r="BJ180" s="273"/>
      <c r="BK180" s="273"/>
      <c r="BL180" s="273"/>
      <c r="BM180" s="273"/>
      <c r="BN180" s="273"/>
      <c r="BO180" s="273"/>
      <c r="BP180" s="273"/>
      <c r="BQ180" s="273"/>
      <c r="BR180" s="273"/>
      <c r="BS180" s="273"/>
      <c r="BT180" s="273"/>
      <c r="BU180" s="273"/>
      <c r="BV180" s="273"/>
      <c r="BW180" s="273"/>
    </row>
    <row r="181" spans="2:75" ht="22.5" customHeight="1" x14ac:dyDescent="0.25">
      <c r="B181" s="50" t="str">
        <f t="shared" si="35"/>
        <v/>
      </c>
      <c r="C181" s="137" t="str">
        <f t="shared" si="27"/>
        <v/>
      </c>
      <c r="D181" s="70" t="e">
        <f t="shared" si="26"/>
        <v>#N/A</v>
      </c>
      <c r="E181" s="70" t="e">
        <f t="shared" si="36"/>
        <v>#N/A</v>
      </c>
      <c r="F181" s="137" t="e">
        <f t="shared" si="34"/>
        <v>#N/A</v>
      </c>
      <c r="AD181" s="123" t="str">
        <f t="shared" si="28"/>
        <v/>
      </c>
      <c r="AE181" s="277" t="str">
        <f t="shared" si="29"/>
        <v/>
      </c>
      <c r="AF181" s="277"/>
      <c r="AG181" s="277"/>
      <c r="AH181" s="278" t="str">
        <f t="shared" si="30"/>
        <v/>
      </c>
      <c r="AI181" s="279"/>
      <c r="AJ181" s="279"/>
      <c r="AK181" s="279"/>
      <c r="AL181" s="278"/>
      <c r="AM181" s="279"/>
      <c r="AN181" s="279"/>
      <c r="AO181" s="279"/>
      <c r="AP181" s="133"/>
      <c r="AQ181" s="99" t="str">
        <f t="shared" si="31"/>
        <v/>
      </c>
      <c r="AR181" s="134"/>
      <c r="AS181" s="117" t="str">
        <f t="shared" si="32"/>
        <v/>
      </c>
      <c r="AT181" s="273"/>
      <c r="AU181" s="273"/>
      <c r="AV181" s="273"/>
      <c r="AW181" s="273"/>
      <c r="AX181" s="273"/>
      <c r="AY181" s="273"/>
      <c r="AZ181" s="273"/>
      <c r="BA181" s="273"/>
      <c r="BB181" s="273"/>
      <c r="BC181" s="273"/>
      <c r="BD181" s="273"/>
      <c r="BE181" s="273"/>
      <c r="BF181" s="135"/>
      <c r="BG181" s="117" t="str">
        <f t="shared" si="33"/>
        <v/>
      </c>
      <c r="BH181" s="273"/>
      <c r="BI181" s="273"/>
      <c r="BJ181" s="273"/>
      <c r="BK181" s="273"/>
      <c r="BL181" s="273"/>
      <c r="BM181" s="273"/>
      <c r="BN181" s="273"/>
      <c r="BO181" s="273"/>
      <c r="BP181" s="273"/>
      <c r="BQ181" s="273"/>
      <c r="BR181" s="273"/>
      <c r="BS181" s="273"/>
      <c r="BT181" s="273"/>
      <c r="BU181" s="273"/>
      <c r="BV181" s="273"/>
      <c r="BW181" s="273"/>
    </row>
    <row r="182" spans="2:75" ht="22.5" customHeight="1" x14ac:dyDescent="0.25">
      <c r="B182" s="50" t="str">
        <f t="shared" si="35"/>
        <v/>
      </c>
      <c r="C182" s="137" t="str">
        <f t="shared" si="27"/>
        <v/>
      </c>
      <c r="D182" s="70" t="e">
        <f t="shared" si="26"/>
        <v>#N/A</v>
      </c>
      <c r="E182" s="70" t="e">
        <f t="shared" si="36"/>
        <v>#N/A</v>
      </c>
      <c r="F182" s="137" t="e">
        <f t="shared" si="34"/>
        <v>#N/A</v>
      </c>
      <c r="AD182" s="123" t="str">
        <f t="shared" si="28"/>
        <v/>
      </c>
      <c r="AE182" s="277" t="str">
        <f t="shared" si="29"/>
        <v/>
      </c>
      <c r="AF182" s="277"/>
      <c r="AG182" s="277"/>
      <c r="AH182" s="278" t="str">
        <f t="shared" si="30"/>
        <v/>
      </c>
      <c r="AI182" s="279"/>
      <c r="AJ182" s="279"/>
      <c r="AK182" s="279"/>
      <c r="AL182" s="278"/>
      <c r="AM182" s="279"/>
      <c r="AN182" s="279"/>
      <c r="AO182" s="279"/>
      <c r="AP182" s="133"/>
      <c r="AQ182" s="99" t="str">
        <f t="shared" si="31"/>
        <v/>
      </c>
      <c r="AR182" s="134"/>
      <c r="AS182" s="117" t="str">
        <f t="shared" si="32"/>
        <v/>
      </c>
      <c r="AT182" s="273"/>
      <c r="AU182" s="273"/>
      <c r="AV182" s="273"/>
      <c r="AW182" s="273"/>
      <c r="AX182" s="273"/>
      <c r="AY182" s="273"/>
      <c r="AZ182" s="273"/>
      <c r="BA182" s="273"/>
      <c r="BB182" s="273"/>
      <c r="BC182" s="273"/>
      <c r="BD182" s="273"/>
      <c r="BE182" s="273"/>
      <c r="BF182" s="135"/>
      <c r="BG182" s="117" t="str">
        <f t="shared" si="33"/>
        <v/>
      </c>
      <c r="BH182" s="273"/>
      <c r="BI182" s="273"/>
      <c r="BJ182" s="273"/>
      <c r="BK182" s="273"/>
      <c r="BL182" s="273"/>
      <c r="BM182" s="273"/>
      <c r="BN182" s="273"/>
      <c r="BO182" s="273"/>
      <c r="BP182" s="273"/>
      <c r="BQ182" s="273"/>
      <c r="BR182" s="273"/>
      <c r="BS182" s="273"/>
      <c r="BT182" s="273"/>
      <c r="BU182" s="273"/>
      <c r="BV182" s="273"/>
      <c r="BW182" s="273"/>
    </row>
    <row r="183" spans="2:75" ht="22.5" customHeight="1" x14ac:dyDescent="0.25">
      <c r="B183" s="50" t="str">
        <f t="shared" si="35"/>
        <v/>
      </c>
      <c r="C183" s="137" t="str">
        <f t="shared" si="27"/>
        <v/>
      </c>
      <c r="D183" s="70" t="e">
        <f t="shared" si="26"/>
        <v>#N/A</v>
      </c>
      <c r="E183" s="70" t="e">
        <f t="shared" si="36"/>
        <v>#N/A</v>
      </c>
      <c r="F183" s="137" t="e">
        <f t="shared" si="34"/>
        <v>#N/A</v>
      </c>
      <c r="AD183" s="123" t="str">
        <f t="shared" si="28"/>
        <v/>
      </c>
      <c r="AE183" s="277" t="str">
        <f t="shared" si="29"/>
        <v/>
      </c>
      <c r="AF183" s="277"/>
      <c r="AG183" s="277"/>
      <c r="AH183" s="278" t="str">
        <f t="shared" si="30"/>
        <v/>
      </c>
      <c r="AI183" s="279"/>
      <c r="AJ183" s="279"/>
      <c r="AK183" s="279"/>
      <c r="AL183" s="278"/>
      <c r="AM183" s="279"/>
      <c r="AN183" s="279"/>
      <c r="AO183" s="279"/>
      <c r="AP183" s="133"/>
      <c r="AQ183" s="99" t="str">
        <f t="shared" si="31"/>
        <v/>
      </c>
      <c r="AR183" s="134"/>
      <c r="AS183" s="117" t="str">
        <f t="shared" si="32"/>
        <v/>
      </c>
      <c r="AT183" s="273"/>
      <c r="AU183" s="273"/>
      <c r="AV183" s="273"/>
      <c r="AW183" s="273"/>
      <c r="AX183" s="273"/>
      <c r="AY183" s="273"/>
      <c r="AZ183" s="273"/>
      <c r="BA183" s="273"/>
      <c r="BB183" s="273"/>
      <c r="BC183" s="273"/>
      <c r="BD183" s="273"/>
      <c r="BE183" s="273"/>
      <c r="BF183" s="135"/>
      <c r="BG183" s="117" t="str">
        <f t="shared" si="33"/>
        <v/>
      </c>
      <c r="BH183" s="273"/>
      <c r="BI183" s="273"/>
      <c r="BJ183" s="273"/>
      <c r="BK183" s="273"/>
      <c r="BL183" s="273"/>
      <c r="BM183" s="273"/>
      <c r="BN183" s="273"/>
      <c r="BO183" s="273"/>
      <c r="BP183" s="273"/>
      <c r="BQ183" s="273"/>
      <c r="BR183" s="273"/>
      <c r="BS183" s="273"/>
      <c r="BT183" s="273"/>
      <c r="BU183" s="273"/>
      <c r="BV183" s="273"/>
      <c r="BW183" s="273"/>
    </row>
    <row r="184" spans="2:75" ht="22.5" customHeight="1" x14ac:dyDescent="0.25">
      <c r="B184" s="50" t="str">
        <f t="shared" si="35"/>
        <v/>
      </c>
      <c r="C184" s="137" t="str">
        <f t="shared" si="27"/>
        <v/>
      </c>
      <c r="D184" s="70" t="e">
        <f t="shared" si="26"/>
        <v>#N/A</v>
      </c>
      <c r="E184" s="70" t="e">
        <f t="shared" si="36"/>
        <v>#N/A</v>
      </c>
      <c r="F184" s="137" t="e">
        <f t="shared" si="34"/>
        <v>#N/A</v>
      </c>
      <c r="AD184" s="123" t="str">
        <f t="shared" si="28"/>
        <v/>
      </c>
      <c r="AE184" s="277" t="str">
        <f t="shared" si="29"/>
        <v/>
      </c>
      <c r="AF184" s="277"/>
      <c r="AG184" s="277"/>
      <c r="AH184" s="278" t="str">
        <f t="shared" si="30"/>
        <v/>
      </c>
      <c r="AI184" s="279"/>
      <c r="AJ184" s="279"/>
      <c r="AK184" s="279"/>
      <c r="AL184" s="278"/>
      <c r="AM184" s="279"/>
      <c r="AN184" s="279"/>
      <c r="AO184" s="279"/>
      <c r="AP184" s="133"/>
      <c r="AQ184" s="99" t="str">
        <f t="shared" si="31"/>
        <v/>
      </c>
      <c r="AR184" s="134"/>
      <c r="AS184" s="117" t="str">
        <f t="shared" si="32"/>
        <v/>
      </c>
      <c r="AT184" s="273"/>
      <c r="AU184" s="273"/>
      <c r="AV184" s="273"/>
      <c r="AW184" s="273"/>
      <c r="AX184" s="273"/>
      <c r="AY184" s="273"/>
      <c r="AZ184" s="273"/>
      <c r="BA184" s="273"/>
      <c r="BB184" s="273"/>
      <c r="BC184" s="273"/>
      <c r="BD184" s="273"/>
      <c r="BE184" s="273"/>
      <c r="BF184" s="135"/>
      <c r="BG184" s="117" t="str">
        <f t="shared" si="33"/>
        <v/>
      </c>
      <c r="BH184" s="273"/>
      <c r="BI184" s="273"/>
      <c r="BJ184" s="273"/>
      <c r="BK184" s="273"/>
      <c r="BL184" s="273"/>
      <c r="BM184" s="273"/>
      <c r="BN184" s="273"/>
      <c r="BO184" s="273"/>
      <c r="BP184" s="273"/>
      <c r="BQ184" s="273"/>
      <c r="BR184" s="273"/>
      <c r="BS184" s="273"/>
      <c r="BT184" s="273"/>
      <c r="BU184" s="273"/>
      <c r="BV184" s="273"/>
      <c r="BW184" s="273"/>
    </row>
    <row r="185" spans="2:75" ht="22.5" customHeight="1" x14ac:dyDescent="0.25">
      <c r="B185" s="50" t="str">
        <f t="shared" si="35"/>
        <v/>
      </c>
      <c r="C185" s="137" t="str">
        <f t="shared" si="27"/>
        <v/>
      </c>
      <c r="D185" s="70" t="e">
        <f t="shared" si="26"/>
        <v>#N/A</v>
      </c>
      <c r="E185" s="70" t="e">
        <f t="shared" si="36"/>
        <v>#N/A</v>
      </c>
      <c r="F185" s="137" t="e">
        <f t="shared" si="34"/>
        <v>#N/A</v>
      </c>
      <c r="AD185" s="123" t="str">
        <f t="shared" si="28"/>
        <v/>
      </c>
      <c r="AE185" s="277" t="str">
        <f t="shared" si="29"/>
        <v/>
      </c>
      <c r="AF185" s="277"/>
      <c r="AG185" s="277"/>
      <c r="AH185" s="278" t="str">
        <f t="shared" si="30"/>
        <v/>
      </c>
      <c r="AI185" s="279"/>
      <c r="AJ185" s="279"/>
      <c r="AK185" s="279"/>
      <c r="AL185" s="278"/>
      <c r="AM185" s="279"/>
      <c r="AN185" s="279"/>
      <c r="AO185" s="279"/>
      <c r="AP185" s="133"/>
      <c r="AQ185" s="99" t="str">
        <f t="shared" si="31"/>
        <v/>
      </c>
      <c r="AR185" s="134"/>
      <c r="AS185" s="117" t="str">
        <f t="shared" si="32"/>
        <v/>
      </c>
      <c r="AT185" s="273"/>
      <c r="AU185" s="273"/>
      <c r="AV185" s="273"/>
      <c r="AW185" s="273"/>
      <c r="AX185" s="273"/>
      <c r="AY185" s="273"/>
      <c r="AZ185" s="273"/>
      <c r="BA185" s="273"/>
      <c r="BB185" s="273"/>
      <c r="BC185" s="273"/>
      <c r="BD185" s="273"/>
      <c r="BE185" s="273"/>
      <c r="BF185" s="135"/>
      <c r="BG185" s="117" t="str">
        <f t="shared" si="33"/>
        <v/>
      </c>
      <c r="BH185" s="273"/>
      <c r="BI185" s="273"/>
      <c r="BJ185" s="273"/>
      <c r="BK185" s="273"/>
      <c r="BL185" s="273"/>
      <c r="BM185" s="273"/>
      <c r="BN185" s="273"/>
      <c r="BO185" s="273"/>
      <c r="BP185" s="273"/>
      <c r="BQ185" s="273"/>
      <c r="BR185" s="273"/>
      <c r="BS185" s="273"/>
      <c r="BT185" s="273"/>
      <c r="BU185" s="273"/>
      <c r="BV185" s="273"/>
      <c r="BW185" s="273"/>
    </row>
    <row r="186" spans="2:75" ht="22.5" customHeight="1" x14ac:dyDescent="0.25">
      <c r="B186" s="50" t="str">
        <f t="shared" si="35"/>
        <v/>
      </c>
      <c r="C186" s="137" t="str">
        <f t="shared" si="27"/>
        <v/>
      </c>
      <c r="D186" s="70" t="e">
        <f t="shared" si="26"/>
        <v>#N/A</v>
      </c>
      <c r="E186" s="70" t="e">
        <f t="shared" si="36"/>
        <v>#N/A</v>
      </c>
      <c r="F186" s="137" t="e">
        <f t="shared" si="34"/>
        <v>#N/A</v>
      </c>
      <c r="AD186" s="123" t="str">
        <f t="shared" si="28"/>
        <v/>
      </c>
      <c r="AE186" s="277" t="str">
        <f t="shared" si="29"/>
        <v/>
      </c>
      <c r="AF186" s="277"/>
      <c r="AG186" s="277"/>
      <c r="AH186" s="278" t="str">
        <f t="shared" si="30"/>
        <v/>
      </c>
      <c r="AI186" s="279"/>
      <c r="AJ186" s="279"/>
      <c r="AK186" s="279"/>
      <c r="AL186" s="278"/>
      <c r="AM186" s="279"/>
      <c r="AN186" s="279"/>
      <c r="AO186" s="279"/>
      <c r="AP186" s="133"/>
      <c r="AQ186" s="99" t="str">
        <f t="shared" si="31"/>
        <v/>
      </c>
      <c r="AR186" s="134"/>
      <c r="AS186" s="117" t="str">
        <f t="shared" si="32"/>
        <v/>
      </c>
      <c r="AT186" s="273"/>
      <c r="AU186" s="273"/>
      <c r="AV186" s="273"/>
      <c r="AW186" s="273"/>
      <c r="AX186" s="273"/>
      <c r="AY186" s="273"/>
      <c r="AZ186" s="273"/>
      <c r="BA186" s="273"/>
      <c r="BB186" s="273"/>
      <c r="BC186" s="273"/>
      <c r="BD186" s="273"/>
      <c r="BE186" s="273"/>
      <c r="BF186" s="135"/>
      <c r="BG186" s="117" t="str">
        <f t="shared" si="33"/>
        <v/>
      </c>
      <c r="BH186" s="273"/>
      <c r="BI186" s="273"/>
      <c r="BJ186" s="273"/>
      <c r="BK186" s="273"/>
      <c r="BL186" s="273"/>
      <c r="BM186" s="273"/>
      <c r="BN186" s="273"/>
      <c r="BO186" s="273"/>
      <c r="BP186" s="273"/>
      <c r="BQ186" s="273"/>
      <c r="BR186" s="273"/>
      <c r="BS186" s="273"/>
      <c r="BT186" s="273"/>
      <c r="BU186" s="273"/>
      <c r="BV186" s="273"/>
      <c r="BW186" s="273"/>
    </row>
    <row r="187" spans="2:75" ht="22.5" customHeight="1" x14ac:dyDescent="0.25">
      <c r="B187" s="50" t="str">
        <f t="shared" si="35"/>
        <v/>
      </c>
      <c r="C187" s="137" t="str">
        <f t="shared" si="27"/>
        <v/>
      </c>
      <c r="D187" s="70" t="e">
        <f t="shared" si="26"/>
        <v>#N/A</v>
      </c>
      <c r="E187" s="70" t="e">
        <f t="shared" si="36"/>
        <v>#N/A</v>
      </c>
      <c r="F187" s="137" t="e">
        <f t="shared" si="34"/>
        <v>#N/A</v>
      </c>
      <c r="AD187" s="123" t="str">
        <f t="shared" si="28"/>
        <v/>
      </c>
      <c r="AE187" s="277" t="str">
        <f t="shared" si="29"/>
        <v/>
      </c>
      <c r="AF187" s="277"/>
      <c r="AG187" s="277"/>
      <c r="AH187" s="278" t="str">
        <f t="shared" si="30"/>
        <v/>
      </c>
      <c r="AI187" s="279"/>
      <c r="AJ187" s="279"/>
      <c r="AK187" s="279"/>
      <c r="AL187" s="278"/>
      <c r="AM187" s="279"/>
      <c r="AN187" s="279"/>
      <c r="AO187" s="279"/>
      <c r="AP187" s="133"/>
      <c r="AQ187" s="99" t="str">
        <f t="shared" si="31"/>
        <v/>
      </c>
      <c r="AR187" s="134"/>
      <c r="AS187" s="117" t="str">
        <f t="shared" si="32"/>
        <v/>
      </c>
      <c r="AT187" s="273"/>
      <c r="AU187" s="273"/>
      <c r="AV187" s="273"/>
      <c r="AW187" s="273"/>
      <c r="AX187" s="273"/>
      <c r="AY187" s="273"/>
      <c r="AZ187" s="273"/>
      <c r="BA187" s="273"/>
      <c r="BB187" s="273"/>
      <c r="BC187" s="273"/>
      <c r="BD187" s="273"/>
      <c r="BE187" s="273"/>
      <c r="BF187" s="135"/>
      <c r="BG187" s="117" t="str">
        <f t="shared" si="33"/>
        <v/>
      </c>
      <c r="BH187" s="273"/>
      <c r="BI187" s="273"/>
      <c r="BJ187" s="273"/>
      <c r="BK187" s="273"/>
      <c r="BL187" s="273"/>
      <c r="BM187" s="273"/>
      <c r="BN187" s="273"/>
      <c r="BO187" s="273"/>
      <c r="BP187" s="273"/>
      <c r="BQ187" s="273"/>
      <c r="BR187" s="273"/>
      <c r="BS187" s="273"/>
      <c r="BT187" s="273"/>
      <c r="BU187" s="273"/>
      <c r="BV187" s="273"/>
      <c r="BW187" s="273"/>
    </row>
    <row r="188" spans="2:75" ht="22.5" customHeight="1" x14ac:dyDescent="0.25">
      <c r="B188" s="50" t="str">
        <f t="shared" si="35"/>
        <v/>
      </c>
      <c r="C188" s="137" t="str">
        <f t="shared" si="27"/>
        <v/>
      </c>
      <c r="D188" s="70" t="e">
        <f t="shared" si="26"/>
        <v>#N/A</v>
      </c>
      <c r="E188" s="70" t="e">
        <f t="shared" si="36"/>
        <v>#N/A</v>
      </c>
      <c r="F188" s="137" t="e">
        <f t="shared" si="34"/>
        <v>#N/A</v>
      </c>
      <c r="AD188" s="123" t="str">
        <f t="shared" si="28"/>
        <v/>
      </c>
      <c r="AE188" s="277" t="str">
        <f t="shared" si="29"/>
        <v/>
      </c>
      <c r="AF188" s="277"/>
      <c r="AG188" s="277"/>
      <c r="AH188" s="278" t="str">
        <f t="shared" si="30"/>
        <v/>
      </c>
      <c r="AI188" s="279"/>
      <c r="AJ188" s="279"/>
      <c r="AK188" s="279"/>
      <c r="AL188" s="278"/>
      <c r="AM188" s="279"/>
      <c r="AN188" s="279"/>
      <c r="AO188" s="279"/>
      <c r="AP188" s="133"/>
      <c r="AQ188" s="99" t="str">
        <f t="shared" si="31"/>
        <v/>
      </c>
      <c r="AR188" s="134"/>
      <c r="AS188" s="117" t="str">
        <f t="shared" si="32"/>
        <v/>
      </c>
      <c r="AT188" s="273"/>
      <c r="AU188" s="273"/>
      <c r="AV188" s="273"/>
      <c r="AW188" s="273"/>
      <c r="AX188" s="273"/>
      <c r="AY188" s="273"/>
      <c r="AZ188" s="273"/>
      <c r="BA188" s="273"/>
      <c r="BB188" s="273"/>
      <c r="BC188" s="273"/>
      <c r="BD188" s="273"/>
      <c r="BE188" s="273"/>
      <c r="BF188" s="135"/>
      <c r="BG188" s="117" t="str">
        <f t="shared" si="33"/>
        <v/>
      </c>
      <c r="BH188" s="273"/>
      <c r="BI188" s="273"/>
      <c r="BJ188" s="273"/>
      <c r="BK188" s="273"/>
      <c r="BL188" s="273"/>
      <c r="BM188" s="273"/>
      <c r="BN188" s="273"/>
      <c r="BO188" s="273"/>
      <c r="BP188" s="273"/>
      <c r="BQ188" s="273"/>
      <c r="BR188" s="273"/>
      <c r="BS188" s="273"/>
      <c r="BT188" s="273"/>
      <c r="BU188" s="273"/>
      <c r="BV188" s="273"/>
      <c r="BW188" s="273"/>
    </row>
    <row r="189" spans="2:75" ht="22.5" customHeight="1" x14ac:dyDescent="0.25">
      <c r="B189" s="50" t="str">
        <f t="shared" si="35"/>
        <v/>
      </c>
      <c r="C189" s="137" t="str">
        <f t="shared" si="27"/>
        <v/>
      </c>
      <c r="D189" s="70" t="e">
        <f t="shared" si="26"/>
        <v>#N/A</v>
      </c>
      <c r="E189" s="70" t="e">
        <f t="shared" si="36"/>
        <v>#N/A</v>
      </c>
      <c r="F189" s="137" t="e">
        <f t="shared" si="34"/>
        <v>#N/A</v>
      </c>
      <c r="AD189" s="123" t="str">
        <f t="shared" si="28"/>
        <v/>
      </c>
      <c r="AE189" s="277" t="str">
        <f t="shared" si="29"/>
        <v/>
      </c>
      <c r="AF189" s="277"/>
      <c r="AG189" s="277"/>
      <c r="AH189" s="278" t="str">
        <f t="shared" si="30"/>
        <v/>
      </c>
      <c r="AI189" s="279"/>
      <c r="AJ189" s="279"/>
      <c r="AK189" s="279"/>
      <c r="AL189" s="278"/>
      <c r="AM189" s="279"/>
      <c r="AN189" s="279"/>
      <c r="AO189" s="279"/>
      <c r="AP189" s="133"/>
      <c r="AQ189" s="99" t="str">
        <f t="shared" si="31"/>
        <v/>
      </c>
      <c r="AR189" s="134"/>
      <c r="AS189" s="117" t="str">
        <f t="shared" si="32"/>
        <v/>
      </c>
      <c r="AT189" s="273"/>
      <c r="AU189" s="273"/>
      <c r="AV189" s="273"/>
      <c r="AW189" s="273"/>
      <c r="AX189" s="273"/>
      <c r="AY189" s="273"/>
      <c r="AZ189" s="273"/>
      <c r="BA189" s="273"/>
      <c r="BB189" s="273"/>
      <c r="BC189" s="273"/>
      <c r="BD189" s="273"/>
      <c r="BE189" s="273"/>
      <c r="BF189" s="135"/>
      <c r="BG189" s="117" t="str">
        <f t="shared" si="33"/>
        <v/>
      </c>
      <c r="BH189" s="273"/>
      <c r="BI189" s="273"/>
      <c r="BJ189" s="273"/>
      <c r="BK189" s="273"/>
      <c r="BL189" s="273"/>
      <c r="BM189" s="273"/>
      <c r="BN189" s="273"/>
      <c r="BO189" s="273"/>
      <c r="BP189" s="273"/>
      <c r="BQ189" s="273"/>
      <c r="BR189" s="273"/>
      <c r="BS189" s="273"/>
      <c r="BT189" s="273"/>
      <c r="BU189" s="273"/>
      <c r="BV189" s="273"/>
      <c r="BW189" s="273"/>
    </row>
    <row r="190" spans="2:75" ht="22.5" customHeight="1" x14ac:dyDescent="0.25">
      <c r="B190" s="50" t="str">
        <f t="shared" si="35"/>
        <v/>
      </c>
      <c r="C190" s="137" t="str">
        <f t="shared" si="27"/>
        <v/>
      </c>
      <c r="D190" s="70" t="e">
        <f t="shared" si="26"/>
        <v>#N/A</v>
      </c>
      <c r="E190" s="70" t="e">
        <f t="shared" si="36"/>
        <v>#N/A</v>
      </c>
      <c r="F190" s="137" t="e">
        <f t="shared" si="34"/>
        <v>#N/A</v>
      </c>
      <c r="AD190" s="123" t="str">
        <f t="shared" si="28"/>
        <v/>
      </c>
      <c r="AE190" s="277" t="str">
        <f t="shared" si="29"/>
        <v/>
      </c>
      <c r="AF190" s="277"/>
      <c r="AG190" s="277"/>
      <c r="AH190" s="278" t="str">
        <f t="shared" si="30"/>
        <v/>
      </c>
      <c r="AI190" s="279"/>
      <c r="AJ190" s="279"/>
      <c r="AK190" s="279"/>
      <c r="AL190" s="278"/>
      <c r="AM190" s="279"/>
      <c r="AN190" s="279"/>
      <c r="AO190" s="279"/>
      <c r="AP190" s="133"/>
      <c r="AQ190" s="99" t="str">
        <f t="shared" si="31"/>
        <v/>
      </c>
      <c r="AR190" s="134"/>
      <c r="AS190" s="117" t="str">
        <f t="shared" si="32"/>
        <v/>
      </c>
      <c r="AT190" s="273"/>
      <c r="AU190" s="273"/>
      <c r="AV190" s="273"/>
      <c r="AW190" s="273"/>
      <c r="AX190" s="273"/>
      <c r="AY190" s="273"/>
      <c r="AZ190" s="273"/>
      <c r="BA190" s="273"/>
      <c r="BB190" s="273"/>
      <c r="BC190" s="273"/>
      <c r="BD190" s="273"/>
      <c r="BE190" s="273"/>
      <c r="BF190" s="135"/>
      <c r="BG190" s="117" t="str">
        <f t="shared" si="33"/>
        <v/>
      </c>
      <c r="BH190" s="273"/>
      <c r="BI190" s="273"/>
      <c r="BJ190" s="273"/>
      <c r="BK190" s="273"/>
      <c r="BL190" s="273"/>
      <c r="BM190" s="273"/>
      <c r="BN190" s="273"/>
      <c r="BO190" s="273"/>
      <c r="BP190" s="273"/>
      <c r="BQ190" s="273"/>
      <c r="BR190" s="273"/>
      <c r="BS190" s="273"/>
      <c r="BT190" s="273"/>
      <c r="BU190" s="273"/>
      <c r="BV190" s="273"/>
      <c r="BW190" s="273"/>
    </row>
    <row r="191" spans="2:75" ht="22.5" customHeight="1" x14ac:dyDescent="0.25">
      <c r="B191" s="50" t="str">
        <f t="shared" si="35"/>
        <v/>
      </c>
      <c r="C191" s="137" t="str">
        <f t="shared" si="27"/>
        <v/>
      </c>
      <c r="D191" s="70" t="e">
        <f t="shared" si="26"/>
        <v>#N/A</v>
      </c>
      <c r="E191" s="70" t="e">
        <f t="shared" si="36"/>
        <v>#N/A</v>
      </c>
      <c r="F191" s="137" t="e">
        <f t="shared" si="34"/>
        <v>#N/A</v>
      </c>
      <c r="AD191" s="123" t="str">
        <f t="shared" si="28"/>
        <v/>
      </c>
      <c r="AE191" s="277" t="str">
        <f t="shared" si="29"/>
        <v/>
      </c>
      <c r="AF191" s="277"/>
      <c r="AG191" s="277"/>
      <c r="AH191" s="278" t="str">
        <f t="shared" si="30"/>
        <v/>
      </c>
      <c r="AI191" s="279"/>
      <c r="AJ191" s="279"/>
      <c r="AK191" s="279"/>
      <c r="AL191" s="278"/>
      <c r="AM191" s="279"/>
      <c r="AN191" s="279"/>
      <c r="AO191" s="279"/>
      <c r="AP191" s="133"/>
      <c r="AQ191" s="99" t="str">
        <f t="shared" si="31"/>
        <v/>
      </c>
      <c r="AR191" s="134"/>
      <c r="AS191" s="117" t="str">
        <f t="shared" si="32"/>
        <v/>
      </c>
      <c r="AT191" s="273"/>
      <c r="AU191" s="273"/>
      <c r="AV191" s="273"/>
      <c r="AW191" s="273"/>
      <c r="AX191" s="273"/>
      <c r="AY191" s="273"/>
      <c r="AZ191" s="273"/>
      <c r="BA191" s="273"/>
      <c r="BB191" s="273"/>
      <c r="BC191" s="273"/>
      <c r="BD191" s="273"/>
      <c r="BE191" s="273"/>
      <c r="BF191" s="135"/>
      <c r="BG191" s="117" t="str">
        <f t="shared" si="33"/>
        <v/>
      </c>
      <c r="BH191" s="273"/>
      <c r="BI191" s="273"/>
      <c r="BJ191" s="273"/>
      <c r="BK191" s="273"/>
      <c r="BL191" s="273"/>
      <c r="BM191" s="273"/>
      <c r="BN191" s="273"/>
      <c r="BO191" s="273"/>
      <c r="BP191" s="273"/>
      <c r="BQ191" s="273"/>
      <c r="BR191" s="273"/>
      <c r="BS191" s="273"/>
      <c r="BT191" s="273"/>
      <c r="BU191" s="273"/>
      <c r="BV191" s="273"/>
      <c r="BW191" s="273"/>
    </row>
    <row r="192" spans="2:75" ht="22.5" customHeight="1" x14ac:dyDescent="0.25">
      <c r="B192" s="50" t="str">
        <f t="shared" si="35"/>
        <v/>
      </c>
      <c r="C192" s="137" t="str">
        <f t="shared" si="27"/>
        <v/>
      </c>
      <c r="D192" s="70" t="e">
        <f t="shared" si="26"/>
        <v>#N/A</v>
      </c>
      <c r="E192" s="70" t="e">
        <f t="shared" si="36"/>
        <v>#N/A</v>
      </c>
      <c r="F192" s="137" t="e">
        <f t="shared" si="34"/>
        <v>#N/A</v>
      </c>
      <c r="AD192" s="123" t="str">
        <f t="shared" si="28"/>
        <v/>
      </c>
      <c r="AE192" s="277" t="str">
        <f t="shared" si="29"/>
        <v/>
      </c>
      <c r="AF192" s="277"/>
      <c r="AG192" s="277"/>
      <c r="AH192" s="278" t="str">
        <f t="shared" si="30"/>
        <v/>
      </c>
      <c r="AI192" s="279"/>
      <c r="AJ192" s="279"/>
      <c r="AK192" s="279"/>
      <c r="AL192" s="278"/>
      <c r="AM192" s="279"/>
      <c r="AN192" s="279"/>
      <c r="AO192" s="279"/>
      <c r="AP192" s="133"/>
      <c r="AQ192" s="99" t="str">
        <f t="shared" si="31"/>
        <v/>
      </c>
      <c r="AR192" s="134"/>
      <c r="AS192" s="117" t="str">
        <f t="shared" si="32"/>
        <v/>
      </c>
      <c r="AT192" s="273"/>
      <c r="AU192" s="273"/>
      <c r="AV192" s="273"/>
      <c r="AW192" s="273"/>
      <c r="AX192" s="273"/>
      <c r="AY192" s="273"/>
      <c r="AZ192" s="273"/>
      <c r="BA192" s="273"/>
      <c r="BB192" s="273"/>
      <c r="BC192" s="273"/>
      <c r="BD192" s="273"/>
      <c r="BE192" s="273"/>
      <c r="BF192" s="135"/>
      <c r="BG192" s="117" t="str">
        <f t="shared" si="33"/>
        <v/>
      </c>
      <c r="BH192" s="273"/>
      <c r="BI192" s="273"/>
      <c r="BJ192" s="273"/>
      <c r="BK192" s="273"/>
      <c r="BL192" s="273"/>
      <c r="BM192" s="273"/>
      <c r="BN192" s="273"/>
      <c r="BO192" s="273"/>
      <c r="BP192" s="273"/>
      <c r="BQ192" s="273"/>
      <c r="BR192" s="273"/>
      <c r="BS192" s="273"/>
      <c r="BT192" s="273"/>
      <c r="BU192" s="273"/>
      <c r="BV192" s="273"/>
      <c r="BW192" s="273"/>
    </row>
    <row r="193" spans="2:75" ht="22.5" customHeight="1" x14ac:dyDescent="0.25">
      <c r="B193" s="50" t="str">
        <f t="shared" si="35"/>
        <v/>
      </c>
      <c r="C193" s="137" t="str">
        <f t="shared" si="27"/>
        <v/>
      </c>
      <c r="D193" s="70" t="e">
        <f t="shared" si="26"/>
        <v>#N/A</v>
      </c>
      <c r="E193" s="70" t="e">
        <f t="shared" si="36"/>
        <v>#N/A</v>
      </c>
      <c r="F193" s="137" t="e">
        <f t="shared" si="34"/>
        <v>#N/A</v>
      </c>
      <c r="AD193" s="123" t="str">
        <f t="shared" si="28"/>
        <v/>
      </c>
      <c r="AE193" s="277" t="str">
        <f t="shared" si="29"/>
        <v/>
      </c>
      <c r="AF193" s="277"/>
      <c r="AG193" s="277"/>
      <c r="AH193" s="278" t="str">
        <f t="shared" si="30"/>
        <v/>
      </c>
      <c r="AI193" s="279"/>
      <c r="AJ193" s="279"/>
      <c r="AK193" s="279"/>
      <c r="AL193" s="278"/>
      <c r="AM193" s="279"/>
      <c r="AN193" s="279"/>
      <c r="AO193" s="279"/>
      <c r="AP193" s="133"/>
      <c r="AQ193" s="99" t="str">
        <f t="shared" si="31"/>
        <v/>
      </c>
      <c r="AR193" s="134"/>
      <c r="AS193" s="117" t="str">
        <f t="shared" si="32"/>
        <v/>
      </c>
      <c r="AT193" s="273"/>
      <c r="AU193" s="273"/>
      <c r="AV193" s="273"/>
      <c r="AW193" s="273"/>
      <c r="AX193" s="273"/>
      <c r="AY193" s="273"/>
      <c r="AZ193" s="273"/>
      <c r="BA193" s="273"/>
      <c r="BB193" s="273"/>
      <c r="BC193" s="273"/>
      <c r="BD193" s="273"/>
      <c r="BE193" s="273"/>
      <c r="BF193" s="135"/>
      <c r="BG193" s="117" t="str">
        <f t="shared" si="33"/>
        <v/>
      </c>
      <c r="BH193" s="273"/>
      <c r="BI193" s="273"/>
      <c r="BJ193" s="273"/>
      <c r="BK193" s="273"/>
      <c r="BL193" s="273"/>
      <c r="BM193" s="273"/>
      <c r="BN193" s="273"/>
      <c r="BO193" s="273"/>
      <c r="BP193" s="273"/>
      <c r="BQ193" s="273"/>
      <c r="BR193" s="273"/>
      <c r="BS193" s="273"/>
      <c r="BT193" s="273"/>
      <c r="BU193" s="273"/>
      <c r="BV193" s="273"/>
      <c r="BW193" s="273"/>
    </row>
    <row r="194" spans="2:75" ht="22.5" customHeight="1" x14ac:dyDescent="0.25">
      <c r="B194" s="50" t="str">
        <f t="shared" si="35"/>
        <v/>
      </c>
      <c r="C194" s="137" t="str">
        <f t="shared" si="27"/>
        <v/>
      </c>
      <c r="D194" s="70" t="e">
        <f t="shared" si="26"/>
        <v>#N/A</v>
      </c>
      <c r="E194" s="70" t="e">
        <f t="shared" si="36"/>
        <v>#N/A</v>
      </c>
      <c r="F194" s="137" t="e">
        <f t="shared" si="34"/>
        <v>#N/A</v>
      </c>
      <c r="AD194" s="123" t="str">
        <f t="shared" si="28"/>
        <v/>
      </c>
      <c r="AE194" s="277" t="str">
        <f t="shared" si="29"/>
        <v/>
      </c>
      <c r="AF194" s="277"/>
      <c r="AG194" s="277"/>
      <c r="AH194" s="278" t="str">
        <f t="shared" si="30"/>
        <v/>
      </c>
      <c r="AI194" s="279"/>
      <c r="AJ194" s="279"/>
      <c r="AK194" s="279"/>
      <c r="AL194" s="278"/>
      <c r="AM194" s="279"/>
      <c r="AN194" s="279"/>
      <c r="AO194" s="279"/>
      <c r="AP194" s="133"/>
      <c r="AQ194" s="99" t="str">
        <f t="shared" si="31"/>
        <v/>
      </c>
      <c r="AR194" s="134"/>
      <c r="AS194" s="117" t="str">
        <f t="shared" si="32"/>
        <v/>
      </c>
      <c r="AT194" s="273"/>
      <c r="AU194" s="273"/>
      <c r="AV194" s="273"/>
      <c r="AW194" s="273"/>
      <c r="AX194" s="273"/>
      <c r="AY194" s="273"/>
      <c r="AZ194" s="273"/>
      <c r="BA194" s="273"/>
      <c r="BB194" s="273"/>
      <c r="BC194" s="273"/>
      <c r="BD194" s="273"/>
      <c r="BE194" s="273"/>
      <c r="BF194" s="135"/>
      <c r="BG194" s="117" t="str">
        <f t="shared" si="33"/>
        <v/>
      </c>
      <c r="BH194" s="273"/>
      <c r="BI194" s="273"/>
      <c r="BJ194" s="273"/>
      <c r="BK194" s="273"/>
      <c r="BL194" s="273"/>
      <c r="BM194" s="273"/>
      <c r="BN194" s="273"/>
      <c r="BO194" s="273"/>
      <c r="BP194" s="273"/>
      <c r="BQ194" s="273"/>
      <c r="BR194" s="273"/>
      <c r="BS194" s="273"/>
      <c r="BT194" s="273"/>
      <c r="BU194" s="273"/>
      <c r="BV194" s="273"/>
      <c r="BW194" s="273"/>
    </row>
    <row r="195" spans="2:75" ht="22.5" customHeight="1" x14ac:dyDescent="0.25">
      <c r="B195" s="50" t="str">
        <f t="shared" si="35"/>
        <v/>
      </c>
      <c r="C195" s="137" t="str">
        <f t="shared" si="27"/>
        <v/>
      </c>
      <c r="D195" s="70" t="e">
        <f t="shared" si="26"/>
        <v>#N/A</v>
      </c>
      <c r="E195" s="70" t="e">
        <f t="shared" si="36"/>
        <v>#N/A</v>
      </c>
      <c r="F195" s="137" t="e">
        <f t="shared" si="34"/>
        <v>#N/A</v>
      </c>
      <c r="AD195" s="123" t="str">
        <f t="shared" si="28"/>
        <v/>
      </c>
      <c r="AE195" s="277" t="str">
        <f t="shared" si="29"/>
        <v/>
      </c>
      <c r="AF195" s="277"/>
      <c r="AG195" s="277"/>
      <c r="AH195" s="278" t="str">
        <f t="shared" si="30"/>
        <v/>
      </c>
      <c r="AI195" s="279"/>
      <c r="AJ195" s="279"/>
      <c r="AK195" s="279"/>
      <c r="AL195" s="278"/>
      <c r="AM195" s="279"/>
      <c r="AN195" s="279"/>
      <c r="AO195" s="279"/>
      <c r="AP195" s="133"/>
      <c r="AQ195" s="99" t="str">
        <f t="shared" si="31"/>
        <v/>
      </c>
      <c r="AR195" s="134"/>
      <c r="AS195" s="117" t="str">
        <f t="shared" si="32"/>
        <v/>
      </c>
      <c r="AT195" s="273"/>
      <c r="AU195" s="273"/>
      <c r="AV195" s="273"/>
      <c r="AW195" s="273"/>
      <c r="AX195" s="273"/>
      <c r="AY195" s="273"/>
      <c r="AZ195" s="273"/>
      <c r="BA195" s="273"/>
      <c r="BB195" s="273"/>
      <c r="BC195" s="273"/>
      <c r="BD195" s="273"/>
      <c r="BE195" s="273"/>
      <c r="BF195" s="135"/>
      <c r="BG195" s="117" t="str">
        <f t="shared" si="33"/>
        <v/>
      </c>
      <c r="BH195" s="273"/>
      <c r="BI195" s="273"/>
      <c r="BJ195" s="273"/>
      <c r="BK195" s="273"/>
      <c r="BL195" s="273"/>
      <c r="BM195" s="273"/>
      <c r="BN195" s="273"/>
      <c r="BO195" s="273"/>
      <c r="BP195" s="273"/>
      <c r="BQ195" s="273"/>
      <c r="BR195" s="273"/>
      <c r="BS195" s="273"/>
      <c r="BT195" s="273"/>
      <c r="BU195" s="273"/>
      <c r="BV195" s="273"/>
      <c r="BW195" s="273"/>
    </row>
    <row r="196" spans="2:75" ht="22.5" customHeight="1" x14ac:dyDescent="0.25">
      <c r="B196" s="50" t="str">
        <f t="shared" si="35"/>
        <v/>
      </c>
      <c r="C196" s="137" t="str">
        <f t="shared" si="27"/>
        <v/>
      </c>
      <c r="D196" s="70" t="e">
        <f t="shared" si="26"/>
        <v>#N/A</v>
      </c>
      <c r="E196" s="70" t="e">
        <f t="shared" si="36"/>
        <v>#N/A</v>
      </c>
      <c r="F196" s="137" t="e">
        <f t="shared" si="34"/>
        <v>#N/A</v>
      </c>
      <c r="AD196" s="123" t="str">
        <f t="shared" si="28"/>
        <v/>
      </c>
      <c r="AE196" s="277" t="str">
        <f t="shared" si="29"/>
        <v/>
      </c>
      <c r="AF196" s="277"/>
      <c r="AG196" s="277"/>
      <c r="AH196" s="278" t="str">
        <f t="shared" si="30"/>
        <v/>
      </c>
      <c r="AI196" s="279"/>
      <c r="AJ196" s="279"/>
      <c r="AK196" s="279"/>
      <c r="AL196" s="278"/>
      <c r="AM196" s="279"/>
      <c r="AN196" s="279"/>
      <c r="AO196" s="279"/>
      <c r="AP196" s="133"/>
      <c r="AQ196" s="99" t="str">
        <f t="shared" si="31"/>
        <v/>
      </c>
      <c r="AR196" s="134"/>
      <c r="AS196" s="117" t="str">
        <f t="shared" si="32"/>
        <v/>
      </c>
      <c r="AT196" s="273"/>
      <c r="AU196" s="273"/>
      <c r="AV196" s="273"/>
      <c r="AW196" s="273"/>
      <c r="AX196" s="273"/>
      <c r="AY196" s="273"/>
      <c r="AZ196" s="273"/>
      <c r="BA196" s="273"/>
      <c r="BB196" s="273"/>
      <c r="BC196" s="273"/>
      <c r="BD196" s="273"/>
      <c r="BE196" s="273"/>
      <c r="BF196" s="135"/>
      <c r="BG196" s="117" t="str">
        <f t="shared" si="33"/>
        <v/>
      </c>
      <c r="BH196" s="273"/>
      <c r="BI196" s="273"/>
      <c r="BJ196" s="273"/>
      <c r="BK196" s="273"/>
      <c r="BL196" s="273"/>
      <c r="BM196" s="273"/>
      <c r="BN196" s="273"/>
      <c r="BO196" s="273"/>
      <c r="BP196" s="273"/>
      <c r="BQ196" s="273"/>
      <c r="BR196" s="273"/>
      <c r="BS196" s="273"/>
      <c r="BT196" s="273"/>
      <c r="BU196" s="273"/>
      <c r="BV196" s="273"/>
      <c r="BW196" s="273"/>
    </row>
    <row r="197" spans="2:75" ht="22.5" customHeight="1" x14ac:dyDescent="0.25">
      <c r="B197" s="50" t="str">
        <f t="shared" si="35"/>
        <v/>
      </c>
      <c r="C197" s="137" t="str">
        <f t="shared" si="27"/>
        <v/>
      </c>
      <c r="D197" s="70" t="e">
        <f t="shared" si="26"/>
        <v>#N/A</v>
      </c>
      <c r="E197" s="70" t="e">
        <f t="shared" si="36"/>
        <v>#N/A</v>
      </c>
      <c r="F197" s="137" t="e">
        <f t="shared" si="34"/>
        <v>#N/A</v>
      </c>
      <c r="AD197" s="123" t="str">
        <f t="shared" si="28"/>
        <v/>
      </c>
      <c r="AE197" s="277" t="str">
        <f t="shared" si="29"/>
        <v/>
      </c>
      <c r="AF197" s="277"/>
      <c r="AG197" s="277"/>
      <c r="AH197" s="278" t="str">
        <f t="shared" si="30"/>
        <v/>
      </c>
      <c r="AI197" s="279"/>
      <c r="AJ197" s="279"/>
      <c r="AK197" s="279"/>
      <c r="AL197" s="278"/>
      <c r="AM197" s="279"/>
      <c r="AN197" s="279"/>
      <c r="AO197" s="279"/>
      <c r="AP197" s="133"/>
      <c r="AQ197" s="99" t="str">
        <f t="shared" si="31"/>
        <v/>
      </c>
      <c r="AR197" s="134"/>
      <c r="AS197" s="117" t="str">
        <f t="shared" si="32"/>
        <v/>
      </c>
      <c r="AT197" s="273"/>
      <c r="AU197" s="273"/>
      <c r="AV197" s="273"/>
      <c r="AW197" s="273"/>
      <c r="AX197" s="273"/>
      <c r="AY197" s="273"/>
      <c r="AZ197" s="273"/>
      <c r="BA197" s="273"/>
      <c r="BB197" s="273"/>
      <c r="BC197" s="273"/>
      <c r="BD197" s="273"/>
      <c r="BE197" s="273"/>
      <c r="BF197" s="135"/>
      <c r="BG197" s="117" t="str">
        <f t="shared" si="33"/>
        <v/>
      </c>
      <c r="BH197" s="273"/>
      <c r="BI197" s="273"/>
      <c r="BJ197" s="273"/>
      <c r="BK197" s="273"/>
      <c r="BL197" s="273"/>
      <c r="BM197" s="273"/>
      <c r="BN197" s="273"/>
      <c r="BO197" s="273"/>
      <c r="BP197" s="273"/>
      <c r="BQ197" s="273"/>
      <c r="BR197" s="273"/>
      <c r="BS197" s="273"/>
      <c r="BT197" s="273"/>
      <c r="BU197" s="273"/>
      <c r="BV197" s="273"/>
      <c r="BW197" s="273"/>
    </row>
    <row r="198" spans="2:75" ht="22.5" customHeight="1" x14ac:dyDescent="0.25">
      <c r="B198" s="50" t="str">
        <f t="shared" si="35"/>
        <v/>
      </c>
      <c r="C198" s="137" t="str">
        <f t="shared" si="27"/>
        <v/>
      </c>
      <c r="D198" s="70" t="e">
        <f t="shared" si="26"/>
        <v>#N/A</v>
      </c>
      <c r="E198" s="70" t="e">
        <f t="shared" si="36"/>
        <v>#N/A</v>
      </c>
      <c r="F198" s="137" t="e">
        <f t="shared" si="34"/>
        <v>#N/A</v>
      </c>
      <c r="AD198" s="123" t="str">
        <f t="shared" si="28"/>
        <v/>
      </c>
      <c r="AE198" s="277" t="str">
        <f t="shared" si="29"/>
        <v/>
      </c>
      <c r="AF198" s="277"/>
      <c r="AG198" s="277"/>
      <c r="AH198" s="278" t="str">
        <f t="shared" si="30"/>
        <v/>
      </c>
      <c r="AI198" s="279"/>
      <c r="AJ198" s="279"/>
      <c r="AK198" s="279"/>
      <c r="AL198" s="278"/>
      <c r="AM198" s="279"/>
      <c r="AN198" s="279"/>
      <c r="AO198" s="279"/>
      <c r="AP198" s="133"/>
      <c r="AQ198" s="99" t="str">
        <f t="shared" si="31"/>
        <v/>
      </c>
      <c r="AR198" s="134"/>
      <c r="AS198" s="117" t="str">
        <f t="shared" si="32"/>
        <v/>
      </c>
      <c r="AT198" s="273"/>
      <c r="AU198" s="273"/>
      <c r="AV198" s="273"/>
      <c r="AW198" s="273"/>
      <c r="AX198" s="273"/>
      <c r="AY198" s="273"/>
      <c r="AZ198" s="273"/>
      <c r="BA198" s="273"/>
      <c r="BB198" s="273"/>
      <c r="BC198" s="273"/>
      <c r="BD198" s="273"/>
      <c r="BE198" s="273"/>
      <c r="BF198" s="135"/>
      <c r="BG198" s="117" t="str">
        <f t="shared" si="33"/>
        <v/>
      </c>
      <c r="BH198" s="273"/>
      <c r="BI198" s="273"/>
      <c r="BJ198" s="273"/>
      <c r="BK198" s="273"/>
      <c r="BL198" s="273"/>
      <c r="BM198" s="273"/>
      <c r="BN198" s="273"/>
      <c r="BO198" s="273"/>
      <c r="BP198" s="273"/>
      <c r="BQ198" s="273"/>
      <c r="BR198" s="273"/>
      <c r="BS198" s="273"/>
      <c r="BT198" s="273"/>
      <c r="BU198" s="273"/>
      <c r="BV198" s="273"/>
      <c r="BW198" s="273"/>
    </row>
    <row r="199" spans="2:75" ht="22.5" customHeight="1" x14ac:dyDescent="0.25">
      <c r="B199" s="50" t="str">
        <f t="shared" si="35"/>
        <v/>
      </c>
      <c r="C199" s="137" t="str">
        <f t="shared" si="27"/>
        <v/>
      </c>
      <c r="D199" s="70" t="e">
        <f t="shared" si="26"/>
        <v>#N/A</v>
      </c>
      <c r="E199" s="70" t="e">
        <f t="shared" si="36"/>
        <v>#N/A</v>
      </c>
      <c r="F199" s="137" t="e">
        <f t="shared" si="34"/>
        <v>#N/A</v>
      </c>
      <c r="AD199" s="123" t="str">
        <f t="shared" si="28"/>
        <v/>
      </c>
      <c r="AE199" s="277" t="str">
        <f t="shared" si="29"/>
        <v/>
      </c>
      <c r="AF199" s="277"/>
      <c r="AG199" s="277"/>
      <c r="AH199" s="278" t="str">
        <f t="shared" si="30"/>
        <v/>
      </c>
      <c r="AI199" s="279"/>
      <c r="AJ199" s="279"/>
      <c r="AK199" s="279"/>
      <c r="AL199" s="278"/>
      <c r="AM199" s="279"/>
      <c r="AN199" s="279"/>
      <c r="AO199" s="279"/>
      <c r="AP199" s="133"/>
      <c r="AQ199" s="99" t="str">
        <f t="shared" si="31"/>
        <v/>
      </c>
      <c r="AR199" s="134"/>
      <c r="AS199" s="117" t="str">
        <f t="shared" si="32"/>
        <v/>
      </c>
      <c r="AT199" s="273"/>
      <c r="AU199" s="273"/>
      <c r="AV199" s="273"/>
      <c r="AW199" s="273"/>
      <c r="AX199" s="273"/>
      <c r="AY199" s="273"/>
      <c r="AZ199" s="273"/>
      <c r="BA199" s="273"/>
      <c r="BB199" s="273"/>
      <c r="BC199" s="273"/>
      <c r="BD199" s="273"/>
      <c r="BE199" s="273"/>
      <c r="BF199" s="135"/>
      <c r="BG199" s="117" t="str">
        <f t="shared" si="33"/>
        <v/>
      </c>
      <c r="BH199" s="273"/>
      <c r="BI199" s="273"/>
      <c r="BJ199" s="273"/>
      <c r="BK199" s="273"/>
      <c r="BL199" s="273"/>
      <c r="BM199" s="273"/>
      <c r="BN199" s="273"/>
      <c r="BO199" s="273"/>
      <c r="BP199" s="273"/>
      <c r="BQ199" s="273"/>
      <c r="BR199" s="273"/>
      <c r="BS199" s="273"/>
      <c r="BT199" s="273"/>
      <c r="BU199" s="273"/>
      <c r="BV199" s="273"/>
      <c r="BW199" s="273"/>
    </row>
    <row r="200" spans="2:75" ht="22.5" customHeight="1" x14ac:dyDescent="0.25">
      <c r="B200" s="50" t="str">
        <f t="shared" si="35"/>
        <v/>
      </c>
      <c r="C200" s="137" t="str">
        <f t="shared" si="27"/>
        <v/>
      </c>
      <c r="D200" s="70" t="e">
        <f t="shared" si="26"/>
        <v>#N/A</v>
      </c>
      <c r="E200" s="70" t="e">
        <f t="shared" si="36"/>
        <v>#N/A</v>
      </c>
      <c r="F200" s="137" t="e">
        <f t="shared" si="34"/>
        <v>#N/A</v>
      </c>
      <c r="AD200" s="123" t="str">
        <f t="shared" si="28"/>
        <v/>
      </c>
      <c r="AE200" s="277" t="str">
        <f t="shared" si="29"/>
        <v/>
      </c>
      <c r="AF200" s="277"/>
      <c r="AG200" s="277"/>
      <c r="AH200" s="278" t="str">
        <f t="shared" si="30"/>
        <v/>
      </c>
      <c r="AI200" s="279"/>
      <c r="AJ200" s="279"/>
      <c r="AK200" s="279"/>
      <c r="AL200" s="278"/>
      <c r="AM200" s="279"/>
      <c r="AN200" s="279"/>
      <c r="AO200" s="279"/>
      <c r="AP200" s="133"/>
      <c r="AQ200" s="99" t="str">
        <f t="shared" si="31"/>
        <v/>
      </c>
      <c r="AR200" s="134"/>
      <c r="AS200" s="117" t="str">
        <f t="shared" si="32"/>
        <v/>
      </c>
      <c r="AT200" s="273"/>
      <c r="AU200" s="273"/>
      <c r="AV200" s="273"/>
      <c r="AW200" s="273"/>
      <c r="AX200" s="273"/>
      <c r="AY200" s="273"/>
      <c r="AZ200" s="273"/>
      <c r="BA200" s="273"/>
      <c r="BB200" s="273"/>
      <c r="BC200" s="273"/>
      <c r="BD200" s="273"/>
      <c r="BE200" s="273"/>
      <c r="BF200" s="135"/>
      <c r="BG200" s="117" t="str">
        <f t="shared" si="33"/>
        <v/>
      </c>
      <c r="BH200" s="273"/>
      <c r="BI200" s="273"/>
      <c r="BJ200" s="273"/>
      <c r="BK200" s="273"/>
      <c r="BL200" s="273"/>
      <c r="BM200" s="273"/>
      <c r="BN200" s="273"/>
      <c r="BO200" s="273"/>
      <c r="BP200" s="273"/>
      <c r="BQ200" s="273"/>
      <c r="BR200" s="273"/>
      <c r="BS200" s="273"/>
      <c r="BT200" s="273"/>
      <c r="BU200" s="273"/>
      <c r="BV200" s="273"/>
      <c r="BW200" s="273"/>
    </row>
    <row r="201" spans="2:75" ht="22.5" customHeight="1" x14ac:dyDescent="0.25">
      <c r="B201" s="50" t="str">
        <f t="shared" si="35"/>
        <v/>
      </c>
      <c r="C201" s="137" t="str">
        <f t="shared" si="27"/>
        <v/>
      </c>
      <c r="D201" s="70" t="e">
        <f t="shared" si="26"/>
        <v>#N/A</v>
      </c>
      <c r="E201" s="70" t="e">
        <f t="shared" si="36"/>
        <v>#N/A</v>
      </c>
      <c r="F201" s="137" t="e">
        <f t="shared" si="34"/>
        <v>#N/A</v>
      </c>
      <c r="AD201" s="123" t="str">
        <f t="shared" si="28"/>
        <v/>
      </c>
      <c r="AE201" s="277" t="str">
        <f t="shared" si="29"/>
        <v/>
      </c>
      <c r="AF201" s="277"/>
      <c r="AG201" s="277"/>
      <c r="AH201" s="278" t="str">
        <f t="shared" si="30"/>
        <v/>
      </c>
      <c r="AI201" s="279"/>
      <c r="AJ201" s="279"/>
      <c r="AK201" s="279"/>
      <c r="AL201" s="278"/>
      <c r="AM201" s="279"/>
      <c r="AN201" s="279"/>
      <c r="AO201" s="279"/>
      <c r="AP201" s="133"/>
      <c r="AQ201" s="99" t="str">
        <f t="shared" si="31"/>
        <v/>
      </c>
      <c r="AR201" s="134"/>
      <c r="AS201" s="117" t="str">
        <f t="shared" si="32"/>
        <v/>
      </c>
      <c r="AT201" s="273"/>
      <c r="AU201" s="273"/>
      <c r="AV201" s="273"/>
      <c r="AW201" s="273"/>
      <c r="AX201" s="273"/>
      <c r="AY201" s="273"/>
      <c r="AZ201" s="273"/>
      <c r="BA201" s="273"/>
      <c r="BB201" s="273"/>
      <c r="BC201" s="273"/>
      <c r="BD201" s="273"/>
      <c r="BE201" s="273"/>
      <c r="BF201" s="135"/>
      <c r="BG201" s="117" t="str">
        <f t="shared" si="33"/>
        <v/>
      </c>
      <c r="BH201" s="273"/>
      <c r="BI201" s="273"/>
      <c r="BJ201" s="273"/>
      <c r="BK201" s="273"/>
      <c r="BL201" s="273"/>
      <c r="BM201" s="273"/>
      <c r="BN201" s="273"/>
      <c r="BO201" s="273"/>
      <c r="BP201" s="273"/>
      <c r="BQ201" s="273"/>
      <c r="BR201" s="273"/>
      <c r="BS201" s="273"/>
      <c r="BT201" s="273"/>
      <c r="BU201" s="273"/>
      <c r="BV201" s="273"/>
      <c r="BW201" s="273"/>
    </row>
    <row r="202" spans="2:75" ht="22.5" customHeight="1" x14ac:dyDescent="0.25">
      <c r="B202" s="50" t="str">
        <f t="shared" si="35"/>
        <v/>
      </c>
      <c r="C202" s="137" t="str">
        <f t="shared" si="27"/>
        <v/>
      </c>
      <c r="D202" s="70" t="e">
        <f t="shared" si="26"/>
        <v>#N/A</v>
      </c>
      <c r="E202" s="70" t="e">
        <f t="shared" si="36"/>
        <v>#N/A</v>
      </c>
      <c r="F202" s="137" t="e">
        <f t="shared" si="34"/>
        <v>#N/A</v>
      </c>
      <c r="AD202" s="123" t="str">
        <f t="shared" si="28"/>
        <v/>
      </c>
      <c r="AE202" s="277" t="str">
        <f t="shared" si="29"/>
        <v/>
      </c>
      <c r="AF202" s="277"/>
      <c r="AG202" s="277"/>
      <c r="AH202" s="278" t="str">
        <f t="shared" si="30"/>
        <v/>
      </c>
      <c r="AI202" s="279"/>
      <c r="AJ202" s="279"/>
      <c r="AK202" s="279"/>
      <c r="AL202" s="278"/>
      <c r="AM202" s="279"/>
      <c r="AN202" s="279"/>
      <c r="AO202" s="279"/>
      <c r="AP202" s="133"/>
      <c r="AQ202" s="99" t="str">
        <f t="shared" si="31"/>
        <v/>
      </c>
      <c r="AR202" s="134"/>
      <c r="AS202" s="117" t="str">
        <f t="shared" si="32"/>
        <v/>
      </c>
      <c r="AT202" s="273"/>
      <c r="AU202" s="273"/>
      <c r="AV202" s="273"/>
      <c r="AW202" s="273"/>
      <c r="AX202" s="273"/>
      <c r="AY202" s="273"/>
      <c r="AZ202" s="273"/>
      <c r="BA202" s="273"/>
      <c r="BB202" s="273"/>
      <c r="BC202" s="273"/>
      <c r="BD202" s="273"/>
      <c r="BE202" s="273"/>
      <c r="BF202" s="135"/>
      <c r="BG202" s="117" t="str">
        <f t="shared" si="33"/>
        <v/>
      </c>
      <c r="BH202" s="273"/>
      <c r="BI202" s="273"/>
      <c r="BJ202" s="273"/>
      <c r="BK202" s="273"/>
      <c r="BL202" s="273"/>
      <c r="BM202" s="273"/>
      <c r="BN202" s="273"/>
      <c r="BO202" s="273"/>
      <c r="BP202" s="273"/>
      <c r="BQ202" s="273"/>
      <c r="BR202" s="273"/>
      <c r="BS202" s="273"/>
      <c r="BT202" s="273"/>
      <c r="BU202" s="273"/>
      <c r="BV202" s="273"/>
      <c r="BW202" s="273"/>
    </row>
    <row r="203" spans="2:75" ht="22.5" customHeight="1" x14ac:dyDescent="0.25">
      <c r="B203" s="50" t="str">
        <f t="shared" si="35"/>
        <v/>
      </c>
      <c r="C203" s="137" t="str">
        <f t="shared" si="27"/>
        <v/>
      </c>
      <c r="D203" s="70" t="e">
        <f t="shared" si="26"/>
        <v>#N/A</v>
      </c>
      <c r="E203" s="70" t="e">
        <f t="shared" si="36"/>
        <v>#N/A</v>
      </c>
      <c r="F203" s="137" t="e">
        <f t="shared" si="34"/>
        <v>#N/A</v>
      </c>
      <c r="AD203" s="123" t="str">
        <f t="shared" si="28"/>
        <v/>
      </c>
      <c r="AE203" s="277" t="str">
        <f t="shared" si="29"/>
        <v/>
      </c>
      <c r="AF203" s="277"/>
      <c r="AG203" s="277"/>
      <c r="AH203" s="278" t="str">
        <f t="shared" si="30"/>
        <v/>
      </c>
      <c r="AI203" s="279"/>
      <c r="AJ203" s="279"/>
      <c r="AK203" s="279"/>
      <c r="AL203" s="278"/>
      <c r="AM203" s="279"/>
      <c r="AN203" s="279"/>
      <c r="AO203" s="279"/>
      <c r="AP203" s="133"/>
      <c r="AQ203" s="99" t="str">
        <f t="shared" si="31"/>
        <v/>
      </c>
      <c r="AR203" s="134"/>
      <c r="AS203" s="117" t="str">
        <f t="shared" si="32"/>
        <v/>
      </c>
      <c r="AT203" s="273"/>
      <c r="AU203" s="273"/>
      <c r="AV203" s="273"/>
      <c r="AW203" s="273"/>
      <c r="AX203" s="273"/>
      <c r="AY203" s="273"/>
      <c r="AZ203" s="273"/>
      <c r="BA203" s="273"/>
      <c r="BB203" s="273"/>
      <c r="BC203" s="273"/>
      <c r="BD203" s="273"/>
      <c r="BE203" s="273"/>
      <c r="BF203" s="135"/>
      <c r="BG203" s="117" t="str">
        <f t="shared" si="33"/>
        <v/>
      </c>
      <c r="BH203" s="273"/>
      <c r="BI203" s="273"/>
      <c r="BJ203" s="273"/>
      <c r="BK203" s="273"/>
      <c r="BL203" s="273"/>
      <c r="BM203" s="273"/>
      <c r="BN203" s="273"/>
      <c r="BO203" s="273"/>
      <c r="BP203" s="273"/>
      <c r="BQ203" s="273"/>
      <c r="BR203" s="273"/>
      <c r="BS203" s="273"/>
      <c r="BT203" s="273"/>
      <c r="BU203" s="273"/>
      <c r="BV203" s="273"/>
      <c r="BW203" s="273"/>
    </row>
    <row r="204" spans="2:75" ht="22.5" customHeight="1" x14ac:dyDescent="0.25">
      <c r="B204" s="50" t="str">
        <f t="shared" si="35"/>
        <v/>
      </c>
      <c r="C204" s="137" t="str">
        <f t="shared" si="27"/>
        <v/>
      </c>
      <c r="D204" s="70" t="e">
        <f t="shared" si="26"/>
        <v>#N/A</v>
      </c>
      <c r="E204" s="70" t="e">
        <f t="shared" si="36"/>
        <v>#N/A</v>
      </c>
      <c r="F204" s="137" t="e">
        <f t="shared" si="34"/>
        <v>#N/A</v>
      </c>
      <c r="AD204" s="123" t="str">
        <f t="shared" si="28"/>
        <v/>
      </c>
      <c r="AE204" s="277" t="str">
        <f t="shared" si="29"/>
        <v/>
      </c>
      <c r="AF204" s="277"/>
      <c r="AG204" s="277"/>
      <c r="AH204" s="278" t="str">
        <f t="shared" si="30"/>
        <v/>
      </c>
      <c r="AI204" s="279"/>
      <c r="AJ204" s="279"/>
      <c r="AK204" s="279"/>
      <c r="AL204" s="278"/>
      <c r="AM204" s="279"/>
      <c r="AN204" s="279"/>
      <c r="AO204" s="279"/>
      <c r="AP204" s="133"/>
      <c r="AQ204" s="99" t="str">
        <f t="shared" si="31"/>
        <v/>
      </c>
      <c r="AR204" s="134"/>
      <c r="AS204" s="117" t="str">
        <f t="shared" si="32"/>
        <v/>
      </c>
      <c r="AT204" s="273"/>
      <c r="AU204" s="273"/>
      <c r="AV204" s="273"/>
      <c r="AW204" s="273"/>
      <c r="AX204" s="273"/>
      <c r="AY204" s="273"/>
      <c r="AZ204" s="273"/>
      <c r="BA204" s="273"/>
      <c r="BB204" s="273"/>
      <c r="BC204" s="273"/>
      <c r="BD204" s="273"/>
      <c r="BE204" s="273"/>
      <c r="BF204" s="135"/>
      <c r="BG204" s="117" t="str">
        <f t="shared" si="33"/>
        <v/>
      </c>
      <c r="BH204" s="273"/>
      <c r="BI204" s="273"/>
      <c r="BJ204" s="273"/>
      <c r="BK204" s="273"/>
      <c r="BL204" s="273"/>
      <c r="BM204" s="273"/>
      <c r="BN204" s="273"/>
      <c r="BO204" s="273"/>
      <c r="BP204" s="273"/>
      <c r="BQ204" s="273"/>
      <c r="BR204" s="273"/>
      <c r="BS204" s="273"/>
      <c r="BT204" s="273"/>
      <c r="BU204" s="273"/>
      <c r="BV204" s="273"/>
      <c r="BW204" s="273"/>
    </row>
    <row r="205" spans="2:75" ht="22.5" customHeight="1" x14ac:dyDescent="0.25">
      <c r="B205" s="50" t="str">
        <f t="shared" si="35"/>
        <v/>
      </c>
      <c r="C205" s="137" t="str">
        <f t="shared" si="27"/>
        <v/>
      </c>
      <c r="D205" s="70" t="e">
        <f t="shared" si="26"/>
        <v>#N/A</v>
      </c>
      <c r="E205" s="70" t="e">
        <f t="shared" si="36"/>
        <v>#N/A</v>
      </c>
      <c r="F205" s="137" t="e">
        <f t="shared" si="34"/>
        <v>#N/A</v>
      </c>
      <c r="AD205" s="123" t="str">
        <f t="shared" si="28"/>
        <v/>
      </c>
      <c r="AE205" s="277" t="str">
        <f t="shared" si="29"/>
        <v/>
      </c>
      <c r="AF205" s="277"/>
      <c r="AG205" s="277"/>
      <c r="AH205" s="278" t="str">
        <f t="shared" si="30"/>
        <v/>
      </c>
      <c r="AI205" s="279"/>
      <c r="AJ205" s="279"/>
      <c r="AK205" s="279"/>
      <c r="AL205" s="278"/>
      <c r="AM205" s="279"/>
      <c r="AN205" s="279"/>
      <c r="AO205" s="279"/>
      <c r="AP205" s="133"/>
      <c r="AQ205" s="99" t="str">
        <f t="shared" si="31"/>
        <v/>
      </c>
      <c r="AR205" s="134"/>
      <c r="AS205" s="117" t="str">
        <f t="shared" si="32"/>
        <v/>
      </c>
      <c r="AT205" s="273"/>
      <c r="AU205" s="273"/>
      <c r="AV205" s="273"/>
      <c r="AW205" s="273"/>
      <c r="AX205" s="273"/>
      <c r="AY205" s="273"/>
      <c r="AZ205" s="273"/>
      <c r="BA205" s="273"/>
      <c r="BB205" s="273"/>
      <c r="BC205" s="273"/>
      <c r="BD205" s="273"/>
      <c r="BE205" s="273"/>
      <c r="BF205" s="135"/>
      <c r="BG205" s="117" t="str">
        <f t="shared" si="33"/>
        <v/>
      </c>
      <c r="BH205" s="273"/>
      <c r="BI205" s="273"/>
      <c r="BJ205" s="273"/>
      <c r="BK205" s="273"/>
      <c r="BL205" s="273"/>
      <c r="BM205" s="273"/>
      <c r="BN205" s="273"/>
      <c r="BO205" s="273"/>
      <c r="BP205" s="273"/>
      <c r="BQ205" s="273"/>
      <c r="BR205" s="273"/>
      <c r="BS205" s="273"/>
      <c r="BT205" s="273"/>
      <c r="BU205" s="273"/>
      <c r="BV205" s="273"/>
      <c r="BW205" s="273"/>
    </row>
    <row r="206" spans="2:75" ht="22.5" customHeight="1" x14ac:dyDescent="0.25">
      <c r="B206" s="50" t="str">
        <f t="shared" si="35"/>
        <v/>
      </c>
      <c r="C206" s="137" t="str">
        <f t="shared" si="27"/>
        <v/>
      </c>
      <c r="D206" s="70" t="e">
        <f t="shared" si="26"/>
        <v>#N/A</v>
      </c>
      <c r="E206" s="70" t="e">
        <f t="shared" si="36"/>
        <v>#N/A</v>
      </c>
      <c r="F206" s="137" t="e">
        <f t="shared" si="34"/>
        <v>#N/A</v>
      </c>
      <c r="AD206" s="123" t="str">
        <f t="shared" si="28"/>
        <v/>
      </c>
      <c r="AE206" s="277" t="str">
        <f t="shared" si="29"/>
        <v/>
      </c>
      <c r="AF206" s="277"/>
      <c r="AG206" s="277"/>
      <c r="AH206" s="278" t="str">
        <f t="shared" si="30"/>
        <v/>
      </c>
      <c r="AI206" s="279"/>
      <c r="AJ206" s="279"/>
      <c r="AK206" s="279"/>
      <c r="AL206" s="278"/>
      <c r="AM206" s="279"/>
      <c r="AN206" s="279"/>
      <c r="AO206" s="279"/>
      <c r="AP206" s="133"/>
      <c r="AQ206" s="99" t="str">
        <f t="shared" si="31"/>
        <v/>
      </c>
      <c r="AR206" s="134"/>
      <c r="AS206" s="117" t="str">
        <f t="shared" si="32"/>
        <v/>
      </c>
      <c r="AT206" s="273"/>
      <c r="AU206" s="273"/>
      <c r="AV206" s="273"/>
      <c r="AW206" s="273"/>
      <c r="AX206" s="273"/>
      <c r="AY206" s="273"/>
      <c r="AZ206" s="273"/>
      <c r="BA206" s="273"/>
      <c r="BB206" s="273"/>
      <c r="BC206" s="273"/>
      <c r="BD206" s="273"/>
      <c r="BE206" s="273"/>
      <c r="BF206" s="135"/>
      <c r="BG206" s="117" t="str">
        <f t="shared" si="33"/>
        <v/>
      </c>
      <c r="BH206" s="273"/>
      <c r="BI206" s="273"/>
      <c r="BJ206" s="273"/>
      <c r="BK206" s="273"/>
      <c r="BL206" s="273"/>
      <c r="BM206" s="273"/>
      <c r="BN206" s="273"/>
      <c r="BO206" s="273"/>
      <c r="BP206" s="273"/>
      <c r="BQ206" s="273"/>
      <c r="BR206" s="273"/>
      <c r="BS206" s="273"/>
      <c r="BT206" s="273"/>
      <c r="BU206" s="273"/>
      <c r="BV206" s="273"/>
      <c r="BW206" s="273"/>
    </row>
    <row r="207" spans="2:75" ht="22.5" customHeight="1" x14ac:dyDescent="0.25">
      <c r="B207" s="50" t="str">
        <f t="shared" si="35"/>
        <v/>
      </c>
      <c r="C207" s="137" t="str">
        <f t="shared" si="27"/>
        <v/>
      </c>
      <c r="D207" s="70" t="e">
        <f t="shared" si="26"/>
        <v>#N/A</v>
      </c>
      <c r="E207" s="70" t="e">
        <f t="shared" si="36"/>
        <v>#N/A</v>
      </c>
      <c r="F207" s="137" t="e">
        <f t="shared" si="34"/>
        <v>#N/A</v>
      </c>
      <c r="AD207" s="123" t="str">
        <f t="shared" si="28"/>
        <v/>
      </c>
      <c r="AE207" s="277" t="str">
        <f t="shared" si="29"/>
        <v/>
      </c>
      <c r="AF207" s="277"/>
      <c r="AG207" s="277"/>
      <c r="AH207" s="278" t="str">
        <f t="shared" si="30"/>
        <v/>
      </c>
      <c r="AI207" s="279"/>
      <c r="AJ207" s="279"/>
      <c r="AK207" s="279"/>
      <c r="AL207" s="278"/>
      <c r="AM207" s="279"/>
      <c r="AN207" s="279"/>
      <c r="AO207" s="279"/>
      <c r="AP207" s="133"/>
      <c r="AQ207" s="99" t="str">
        <f t="shared" si="31"/>
        <v/>
      </c>
      <c r="AR207" s="134"/>
      <c r="AS207" s="117" t="str">
        <f t="shared" si="32"/>
        <v/>
      </c>
      <c r="AT207" s="273"/>
      <c r="AU207" s="273"/>
      <c r="AV207" s="273"/>
      <c r="AW207" s="273"/>
      <c r="AX207" s="273"/>
      <c r="AY207" s="273"/>
      <c r="AZ207" s="273"/>
      <c r="BA207" s="273"/>
      <c r="BB207" s="273"/>
      <c r="BC207" s="273"/>
      <c r="BD207" s="273"/>
      <c r="BE207" s="273"/>
      <c r="BF207" s="135"/>
      <c r="BG207" s="117" t="str">
        <f t="shared" si="33"/>
        <v/>
      </c>
      <c r="BH207" s="273"/>
      <c r="BI207" s="273"/>
      <c r="BJ207" s="273"/>
      <c r="BK207" s="273"/>
      <c r="BL207" s="273"/>
      <c r="BM207" s="273"/>
      <c r="BN207" s="273"/>
      <c r="BO207" s="273"/>
      <c r="BP207" s="273"/>
      <c r="BQ207" s="273"/>
      <c r="BR207" s="273"/>
      <c r="BS207" s="273"/>
      <c r="BT207" s="273"/>
      <c r="BU207" s="273"/>
      <c r="BV207" s="273"/>
      <c r="BW207" s="273"/>
    </row>
    <row r="208" spans="2:75" ht="22.5" customHeight="1" x14ac:dyDescent="0.25">
      <c r="B208" s="50" t="str">
        <f t="shared" si="35"/>
        <v/>
      </c>
      <c r="C208" s="137" t="str">
        <f t="shared" si="27"/>
        <v/>
      </c>
      <c r="D208" s="70" t="e">
        <f t="shared" si="26"/>
        <v>#N/A</v>
      </c>
      <c r="E208" s="70" t="e">
        <f t="shared" si="36"/>
        <v>#N/A</v>
      </c>
      <c r="F208" s="137" t="e">
        <f t="shared" si="34"/>
        <v>#N/A</v>
      </c>
      <c r="AD208" s="123" t="str">
        <f t="shared" si="28"/>
        <v/>
      </c>
      <c r="AE208" s="277" t="str">
        <f t="shared" si="29"/>
        <v/>
      </c>
      <c r="AF208" s="277"/>
      <c r="AG208" s="277"/>
      <c r="AH208" s="278" t="str">
        <f t="shared" si="30"/>
        <v/>
      </c>
      <c r="AI208" s="279"/>
      <c r="AJ208" s="279"/>
      <c r="AK208" s="279"/>
      <c r="AL208" s="278"/>
      <c r="AM208" s="279"/>
      <c r="AN208" s="279"/>
      <c r="AO208" s="279"/>
      <c r="AP208" s="133"/>
      <c r="AQ208" s="99" t="str">
        <f t="shared" si="31"/>
        <v/>
      </c>
      <c r="AR208" s="134"/>
      <c r="AS208" s="117" t="str">
        <f t="shared" si="32"/>
        <v/>
      </c>
      <c r="AT208" s="273"/>
      <c r="AU208" s="273"/>
      <c r="AV208" s="273"/>
      <c r="AW208" s="273"/>
      <c r="AX208" s="273"/>
      <c r="AY208" s="273"/>
      <c r="AZ208" s="273"/>
      <c r="BA208" s="273"/>
      <c r="BB208" s="273"/>
      <c r="BC208" s="273"/>
      <c r="BD208" s="273"/>
      <c r="BE208" s="273"/>
      <c r="BF208" s="135"/>
      <c r="BG208" s="117" t="str">
        <f t="shared" si="33"/>
        <v/>
      </c>
      <c r="BH208" s="273"/>
      <c r="BI208" s="273"/>
      <c r="BJ208" s="273"/>
      <c r="BK208" s="273"/>
      <c r="BL208" s="273"/>
      <c r="BM208" s="273"/>
      <c r="BN208" s="273"/>
      <c r="BO208" s="273"/>
      <c r="BP208" s="273"/>
      <c r="BQ208" s="273"/>
      <c r="BR208" s="273"/>
      <c r="BS208" s="273"/>
      <c r="BT208" s="273"/>
      <c r="BU208" s="273"/>
      <c r="BV208" s="273"/>
      <c r="BW208" s="273"/>
    </row>
    <row r="209" spans="2:75" ht="22.5" customHeight="1" x14ac:dyDescent="0.25">
      <c r="B209" s="50" t="str">
        <f t="shared" si="35"/>
        <v/>
      </c>
      <c r="C209" s="137" t="str">
        <f t="shared" si="27"/>
        <v/>
      </c>
      <c r="D209" s="70" t="e">
        <f t="shared" si="26"/>
        <v>#N/A</v>
      </c>
      <c r="E209" s="70" t="e">
        <f t="shared" si="36"/>
        <v>#N/A</v>
      </c>
      <c r="F209" s="137" t="e">
        <f t="shared" si="34"/>
        <v>#N/A</v>
      </c>
      <c r="AD209" s="123" t="str">
        <f t="shared" si="28"/>
        <v/>
      </c>
      <c r="AE209" s="277" t="str">
        <f t="shared" si="29"/>
        <v/>
      </c>
      <c r="AF209" s="277"/>
      <c r="AG209" s="277"/>
      <c r="AH209" s="278" t="str">
        <f t="shared" si="30"/>
        <v/>
      </c>
      <c r="AI209" s="279"/>
      <c r="AJ209" s="279"/>
      <c r="AK209" s="279"/>
      <c r="AL209" s="278"/>
      <c r="AM209" s="279"/>
      <c r="AN209" s="279"/>
      <c r="AO209" s="279"/>
      <c r="AP209" s="133"/>
      <c r="AQ209" s="99" t="str">
        <f t="shared" si="31"/>
        <v/>
      </c>
      <c r="AR209" s="134"/>
      <c r="AS209" s="117" t="str">
        <f t="shared" si="32"/>
        <v/>
      </c>
      <c r="AT209" s="273"/>
      <c r="AU209" s="273"/>
      <c r="AV209" s="273"/>
      <c r="AW209" s="273"/>
      <c r="AX209" s="273"/>
      <c r="AY209" s="273"/>
      <c r="AZ209" s="273"/>
      <c r="BA209" s="273"/>
      <c r="BB209" s="273"/>
      <c r="BC209" s="273"/>
      <c r="BD209" s="273"/>
      <c r="BE209" s="273"/>
      <c r="BF209" s="135"/>
      <c r="BG209" s="117" t="str">
        <f t="shared" si="33"/>
        <v/>
      </c>
      <c r="BH209" s="273"/>
      <c r="BI209" s="273"/>
      <c r="BJ209" s="273"/>
      <c r="BK209" s="273"/>
      <c r="BL209" s="273"/>
      <c r="BM209" s="273"/>
      <c r="BN209" s="273"/>
      <c r="BO209" s="273"/>
      <c r="BP209" s="273"/>
      <c r="BQ209" s="273"/>
      <c r="BR209" s="273"/>
      <c r="BS209" s="273"/>
      <c r="BT209" s="273"/>
      <c r="BU209" s="273"/>
      <c r="BV209" s="273"/>
      <c r="BW209" s="273"/>
    </row>
    <row r="210" spans="2:75" ht="22.5" customHeight="1" x14ac:dyDescent="0.25">
      <c r="B210" s="50" t="str">
        <f t="shared" si="35"/>
        <v/>
      </c>
      <c r="C210" s="137" t="str">
        <f t="shared" si="27"/>
        <v/>
      </c>
      <c r="D210" s="70" t="e">
        <f t="shared" si="26"/>
        <v>#N/A</v>
      </c>
      <c r="E210" s="70" t="e">
        <f t="shared" si="36"/>
        <v>#N/A</v>
      </c>
      <c r="F210" s="137" t="e">
        <f t="shared" si="34"/>
        <v>#N/A</v>
      </c>
      <c r="AD210" s="123" t="str">
        <f t="shared" si="28"/>
        <v/>
      </c>
      <c r="AE210" s="277" t="str">
        <f t="shared" si="29"/>
        <v/>
      </c>
      <c r="AF210" s="277"/>
      <c r="AG210" s="277"/>
      <c r="AH210" s="278" t="str">
        <f t="shared" si="30"/>
        <v/>
      </c>
      <c r="AI210" s="279"/>
      <c r="AJ210" s="279"/>
      <c r="AK210" s="279"/>
      <c r="AL210" s="278"/>
      <c r="AM210" s="279"/>
      <c r="AN210" s="279"/>
      <c r="AO210" s="279"/>
      <c r="AP210" s="133"/>
      <c r="AQ210" s="99" t="str">
        <f t="shared" si="31"/>
        <v/>
      </c>
      <c r="AR210" s="134"/>
      <c r="AS210" s="117" t="str">
        <f t="shared" si="32"/>
        <v/>
      </c>
      <c r="AT210" s="273"/>
      <c r="AU210" s="273"/>
      <c r="AV210" s="273"/>
      <c r="AW210" s="273"/>
      <c r="AX210" s="273"/>
      <c r="AY210" s="273"/>
      <c r="AZ210" s="273"/>
      <c r="BA210" s="273"/>
      <c r="BB210" s="273"/>
      <c r="BC210" s="273"/>
      <c r="BD210" s="273"/>
      <c r="BE210" s="273"/>
      <c r="BF210" s="135"/>
      <c r="BG210" s="117" t="str">
        <f t="shared" si="33"/>
        <v/>
      </c>
      <c r="BH210" s="273"/>
      <c r="BI210" s="273"/>
      <c r="BJ210" s="273"/>
      <c r="BK210" s="273"/>
      <c r="BL210" s="273"/>
      <c r="BM210" s="273"/>
      <c r="BN210" s="273"/>
      <c r="BO210" s="273"/>
      <c r="BP210" s="273"/>
      <c r="BQ210" s="273"/>
      <c r="BR210" s="273"/>
      <c r="BS210" s="273"/>
      <c r="BT210" s="273"/>
      <c r="BU210" s="273"/>
      <c r="BV210" s="273"/>
      <c r="BW210" s="273"/>
    </row>
    <row r="211" spans="2:75" ht="22.5" customHeight="1" x14ac:dyDescent="0.25">
      <c r="B211" s="50" t="str">
        <f t="shared" si="35"/>
        <v/>
      </c>
      <c r="C211" s="137" t="str">
        <f t="shared" si="27"/>
        <v/>
      </c>
      <c r="D211" s="70" t="e">
        <f t="shared" ref="D211:D274" si="37">IF(AR211="",VLOOKUP($E$18,$F$10:$H$12,2,FALSE),100)</f>
        <v>#N/A</v>
      </c>
      <c r="E211" s="70" t="e">
        <f t="shared" si="36"/>
        <v>#N/A</v>
      </c>
      <c r="F211" s="137" t="e">
        <f t="shared" si="34"/>
        <v>#N/A</v>
      </c>
      <c r="AD211" s="123" t="str">
        <f t="shared" si="28"/>
        <v/>
      </c>
      <c r="AE211" s="277" t="str">
        <f t="shared" si="29"/>
        <v/>
      </c>
      <c r="AF211" s="277"/>
      <c r="AG211" s="277"/>
      <c r="AH211" s="278" t="str">
        <f t="shared" si="30"/>
        <v/>
      </c>
      <c r="AI211" s="279"/>
      <c r="AJ211" s="279"/>
      <c r="AK211" s="279"/>
      <c r="AL211" s="278"/>
      <c r="AM211" s="279"/>
      <c r="AN211" s="279"/>
      <c r="AO211" s="279"/>
      <c r="AP211" s="133"/>
      <c r="AQ211" s="99" t="str">
        <f t="shared" si="31"/>
        <v/>
      </c>
      <c r="AR211" s="134"/>
      <c r="AS211" s="117" t="str">
        <f t="shared" si="32"/>
        <v/>
      </c>
      <c r="AT211" s="273"/>
      <c r="AU211" s="273"/>
      <c r="AV211" s="273"/>
      <c r="AW211" s="273"/>
      <c r="AX211" s="273"/>
      <c r="AY211" s="273"/>
      <c r="AZ211" s="273"/>
      <c r="BA211" s="273"/>
      <c r="BB211" s="273"/>
      <c r="BC211" s="273"/>
      <c r="BD211" s="273"/>
      <c r="BE211" s="273"/>
      <c r="BF211" s="135"/>
      <c r="BG211" s="117" t="str">
        <f t="shared" si="33"/>
        <v/>
      </c>
      <c r="BH211" s="273"/>
      <c r="BI211" s="273"/>
      <c r="BJ211" s="273"/>
      <c r="BK211" s="273"/>
      <c r="BL211" s="273"/>
      <c r="BM211" s="273"/>
      <c r="BN211" s="273"/>
      <c r="BO211" s="273"/>
      <c r="BP211" s="273"/>
      <c r="BQ211" s="273"/>
      <c r="BR211" s="273"/>
      <c r="BS211" s="273"/>
      <c r="BT211" s="273"/>
      <c r="BU211" s="273"/>
      <c r="BV211" s="273"/>
      <c r="BW211" s="273"/>
    </row>
    <row r="212" spans="2:75" ht="22.5" customHeight="1" x14ac:dyDescent="0.25">
      <c r="B212" s="50" t="str">
        <f t="shared" si="35"/>
        <v/>
      </c>
      <c r="C212" s="137" t="str">
        <f t="shared" ref="C212:C275" si="38">IF(AD212&lt;&gt;"",AD212,"")</f>
        <v/>
      </c>
      <c r="D212" s="70" t="e">
        <f t="shared" si="37"/>
        <v>#N/A</v>
      </c>
      <c r="E212" s="70" t="e">
        <f t="shared" si="36"/>
        <v>#N/A</v>
      </c>
      <c r="F212" s="137" t="e">
        <f t="shared" si="34"/>
        <v>#N/A</v>
      </c>
      <c r="AD212" s="123" t="str">
        <f t="shared" ref="AD212:AD275" si="39">IF(AE212&lt;&gt;"",AD211+1,"")</f>
        <v/>
      </c>
      <c r="AE212" s="277" t="str">
        <f t="shared" ref="AE212:AE275" si="40">IF(OR(AH212="",AL212=""),"",IF(AL212-AH212&lt;0,"Check dates",AL212-AH212))</f>
        <v/>
      </c>
      <c r="AF212" s="277"/>
      <c r="AG212" s="277"/>
      <c r="AH212" s="278" t="str">
        <f t="shared" ref="AH212:AH275" si="41">IF(AL212="","",AL211)</f>
        <v/>
      </c>
      <c r="AI212" s="279"/>
      <c r="AJ212" s="279"/>
      <c r="AK212" s="279"/>
      <c r="AL212" s="278"/>
      <c r="AM212" s="279"/>
      <c r="AN212" s="279"/>
      <c r="AO212" s="279"/>
      <c r="AP212" s="133"/>
      <c r="AQ212" s="99" t="str">
        <f t="shared" ref="AQ212:AQ275" si="42">IF(AP212&lt;&gt;"","of","")</f>
        <v/>
      </c>
      <c r="AR212" s="134"/>
      <c r="AS212" s="117" t="str">
        <f t="shared" ref="AS212:AS275" si="43">IF(OR(AR212="",AP212=""),"",(AP212/AR212)*100)</f>
        <v/>
      </c>
      <c r="AT212" s="273"/>
      <c r="AU212" s="273"/>
      <c r="AV212" s="273"/>
      <c r="AW212" s="273"/>
      <c r="AX212" s="273"/>
      <c r="AY212" s="273"/>
      <c r="AZ212" s="273"/>
      <c r="BA212" s="273"/>
      <c r="BB212" s="273"/>
      <c r="BC212" s="273"/>
      <c r="BD212" s="273"/>
      <c r="BE212" s="273"/>
      <c r="BF212" s="135"/>
      <c r="BG212" s="117" t="str">
        <f t="shared" ref="BG212:BG275" si="44">IF(OR(AR212="",BF212=""),"",(BF212/AR212)*100)</f>
        <v/>
      </c>
      <c r="BH212" s="273"/>
      <c r="BI212" s="273"/>
      <c r="BJ212" s="273"/>
      <c r="BK212" s="273"/>
      <c r="BL212" s="273"/>
      <c r="BM212" s="273"/>
      <c r="BN212" s="273"/>
      <c r="BO212" s="273"/>
      <c r="BP212" s="273"/>
      <c r="BQ212" s="273"/>
      <c r="BR212" s="273"/>
      <c r="BS212" s="273"/>
      <c r="BT212" s="273"/>
      <c r="BU212" s="273"/>
      <c r="BV212" s="273"/>
      <c r="BW212" s="273"/>
    </row>
    <row r="213" spans="2:75" ht="22.5" customHeight="1" x14ac:dyDescent="0.25">
      <c r="B213" s="50" t="str">
        <f t="shared" si="35"/>
        <v/>
      </c>
      <c r="C213" s="137" t="str">
        <f t="shared" si="38"/>
        <v/>
      </c>
      <c r="D213" s="70" t="e">
        <f t="shared" si="37"/>
        <v>#N/A</v>
      </c>
      <c r="E213" s="70" t="e">
        <f t="shared" si="36"/>
        <v>#N/A</v>
      </c>
      <c r="F213" s="137" t="e">
        <f t="shared" ref="F213:F276" si="45">IF(BG212="",VLOOKUP($E$18,$F$10:$H$12,2,FALSE),BG212)</f>
        <v>#N/A</v>
      </c>
      <c r="AD213" s="123" t="str">
        <f t="shared" si="39"/>
        <v/>
      </c>
      <c r="AE213" s="277" t="str">
        <f t="shared" si="40"/>
        <v/>
      </c>
      <c r="AF213" s="277"/>
      <c r="AG213" s="277"/>
      <c r="AH213" s="278" t="str">
        <f t="shared" si="41"/>
        <v/>
      </c>
      <c r="AI213" s="279"/>
      <c r="AJ213" s="279"/>
      <c r="AK213" s="279"/>
      <c r="AL213" s="278"/>
      <c r="AM213" s="279"/>
      <c r="AN213" s="279"/>
      <c r="AO213" s="279"/>
      <c r="AP213" s="133"/>
      <c r="AQ213" s="99" t="str">
        <f t="shared" si="42"/>
        <v/>
      </c>
      <c r="AR213" s="134"/>
      <c r="AS213" s="117" t="str">
        <f t="shared" si="43"/>
        <v/>
      </c>
      <c r="AT213" s="273"/>
      <c r="AU213" s="273"/>
      <c r="AV213" s="273"/>
      <c r="AW213" s="273"/>
      <c r="AX213" s="273"/>
      <c r="AY213" s="273"/>
      <c r="AZ213" s="273"/>
      <c r="BA213" s="273"/>
      <c r="BB213" s="273"/>
      <c r="BC213" s="273"/>
      <c r="BD213" s="273"/>
      <c r="BE213" s="273"/>
      <c r="BF213" s="135"/>
      <c r="BG213" s="117" t="str">
        <f t="shared" si="44"/>
        <v/>
      </c>
      <c r="BH213" s="273"/>
      <c r="BI213" s="273"/>
      <c r="BJ213" s="273"/>
      <c r="BK213" s="273"/>
      <c r="BL213" s="273"/>
      <c r="BM213" s="273"/>
      <c r="BN213" s="273"/>
      <c r="BO213" s="273"/>
      <c r="BP213" s="273"/>
      <c r="BQ213" s="273"/>
      <c r="BR213" s="273"/>
      <c r="BS213" s="273"/>
      <c r="BT213" s="273"/>
      <c r="BU213" s="273"/>
      <c r="BV213" s="273"/>
      <c r="BW213" s="273"/>
    </row>
    <row r="214" spans="2:75" ht="22.5" customHeight="1" x14ac:dyDescent="0.25">
      <c r="B214" s="50" t="str">
        <f t="shared" ref="B214:B277" si="46">IF(C214&lt;&gt;"",C214,IF(AND(C213&lt;&gt;"",C214=""),C213+1,""))</f>
        <v/>
      </c>
      <c r="C214" s="137" t="str">
        <f t="shared" si="38"/>
        <v/>
      </c>
      <c r="D214" s="70" t="e">
        <f t="shared" si="37"/>
        <v>#N/A</v>
      </c>
      <c r="E214" s="70" t="e">
        <f t="shared" ref="E214:E277" si="47">IF(AS214="",VLOOKUP($E$18,$F$10:$H$12,2,FALSE),AS214)</f>
        <v>#N/A</v>
      </c>
      <c r="F214" s="137" t="e">
        <f t="shared" si="45"/>
        <v>#N/A</v>
      </c>
      <c r="AD214" s="123" t="str">
        <f t="shared" si="39"/>
        <v/>
      </c>
      <c r="AE214" s="277" t="str">
        <f t="shared" si="40"/>
        <v/>
      </c>
      <c r="AF214" s="277"/>
      <c r="AG214" s="277"/>
      <c r="AH214" s="278" t="str">
        <f t="shared" si="41"/>
        <v/>
      </c>
      <c r="AI214" s="279"/>
      <c r="AJ214" s="279"/>
      <c r="AK214" s="279"/>
      <c r="AL214" s="278"/>
      <c r="AM214" s="279"/>
      <c r="AN214" s="279"/>
      <c r="AO214" s="279"/>
      <c r="AP214" s="133"/>
      <c r="AQ214" s="99" t="str">
        <f t="shared" si="42"/>
        <v/>
      </c>
      <c r="AR214" s="134"/>
      <c r="AS214" s="117" t="str">
        <f t="shared" si="43"/>
        <v/>
      </c>
      <c r="AT214" s="273"/>
      <c r="AU214" s="273"/>
      <c r="AV214" s="273"/>
      <c r="AW214" s="273"/>
      <c r="AX214" s="273"/>
      <c r="AY214" s="273"/>
      <c r="AZ214" s="273"/>
      <c r="BA214" s="273"/>
      <c r="BB214" s="273"/>
      <c r="BC214" s="273"/>
      <c r="BD214" s="273"/>
      <c r="BE214" s="273"/>
      <c r="BF214" s="135"/>
      <c r="BG214" s="117" t="str">
        <f t="shared" si="44"/>
        <v/>
      </c>
      <c r="BH214" s="273"/>
      <c r="BI214" s="273"/>
      <c r="BJ214" s="273"/>
      <c r="BK214" s="273"/>
      <c r="BL214" s="273"/>
      <c r="BM214" s="273"/>
      <c r="BN214" s="273"/>
      <c r="BO214" s="273"/>
      <c r="BP214" s="273"/>
      <c r="BQ214" s="273"/>
      <c r="BR214" s="273"/>
      <c r="BS214" s="273"/>
      <c r="BT214" s="273"/>
      <c r="BU214" s="273"/>
      <c r="BV214" s="273"/>
      <c r="BW214" s="273"/>
    </row>
    <row r="215" spans="2:75" ht="22.5" customHeight="1" x14ac:dyDescent="0.25">
      <c r="B215" s="50" t="str">
        <f t="shared" si="46"/>
        <v/>
      </c>
      <c r="C215" s="137" t="str">
        <f t="shared" si="38"/>
        <v/>
      </c>
      <c r="D215" s="70" t="e">
        <f t="shared" si="37"/>
        <v>#N/A</v>
      </c>
      <c r="E215" s="70" t="e">
        <f t="shared" si="47"/>
        <v>#N/A</v>
      </c>
      <c r="F215" s="137" t="e">
        <f t="shared" si="45"/>
        <v>#N/A</v>
      </c>
      <c r="AD215" s="123" t="str">
        <f t="shared" si="39"/>
        <v/>
      </c>
      <c r="AE215" s="277" t="str">
        <f t="shared" si="40"/>
        <v/>
      </c>
      <c r="AF215" s="277"/>
      <c r="AG215" s="277"/>
      <c r="AH215" s="278" t="str">
        <f t="shared" si="41"/>
        <v/>
      </c>
      <c r="AI215" s="279"/>
      <c r="AJ215" s="279"/>
      <c r="AK215" s="279"/>
      <c r="AL215" s="278"/>
      <c r="AM215" s="279"/>
      <c r="AN215" s="279"/>
      <c r="AO215" s="279"/>
      <c r="AP215" s="133"/>
      <c r="AQ215" s="99" t="str">
        <f t="shared" si="42"/>
        <v/>
      </c>
      <c r="AR215" s="134"/>
      <c r="AS215" s="117" t="str">
        <f t="shared" si="43"/>
        <v/>
      </c>
      <c r="AT215" s="273"/>
      <c r="AU215" s="273"/>
      <c r="AV215" s="273"/>
      <c r="AW215" s="273"/>
      <c r="AX215" s="273"/>
      <c r="AY215" s="273"/>
      <c r="AZ215" s="273"/>
      <c r="BA215" s="273"/>
      <c r="BB215" s="273"/>
      <c r="BC215" s="273"/>
      <c r="BD215" s="273"/>
      <c r="BE215" s="273"/>
      <c r="BF215" s="135"/>
      <c r="BG215" s="117" t="str">
        <f t="shared" si="44"/>
        <v/>
      </c>
      <c r="BH215" s="273"/>
      <c r="BI215" s="273"/>
      <c r="BJ215" s="273"/>
      <c r="BK215" s="273"/>
      <c r="BL215" s="273"/>
      <c r="BM215" s="273"/>
      <c r="BN215" s="273"/>
      <c r="BO215" s="273"/>
      <c r="BP215" s="273"/>
      <c r="BQ215" s="273"/>
      <c r="BR215" s="273"/>
      <c r="BS215" s="273"/>
      <c r="BT215" s="273"/>
      <c r="BU215" s="273"/>
      <c r="BV215" s="273"/>
      <c r="BW215" s="273"/>
    </row>
    <row r="216" spans="2:75" ht="22.5" customHeight="1" x14ac:dyDescent="0.25">
      <c r="B216" s="50" t="str">
        <f t="shared" si="46"/>
        <v/>
      </c>
      <c r="C216" s="137" t="str">
        <f t="shared" si="38"/>
        <v/>
      </c>
      <c r="D216" s="70" t="e">
        <f t="shared" si="37"/>
        <v>#N/A</v>
      </c>
      <c r="E216" s="70" t="e">
        <f t="shared" si="47"/>
        <v>#N/A</v>
      </c>
      <c r="F216" s="137" t="e">
        <f t="shared" si="45"/>
        <v>#N/A</v>
      </c>
      <c r="AD216" s="123" t="str">
        <f t="shared" si="39"/>
        <v/>
      </c>
      <c r="AE216" s="277" t="str">
        <f t="shared" si="40"/>
        <v/>
      </c>
      <c r="AF216" s="277"/>
      <c r="AG216" s="277"/>
      <c r="AH216" s="278" t="str">
        <f t="shared" si="41"/>
        <v/>
      </c>
      <c r="AI216" s="279"/>
      <c r="AJ216" s="279"/>
      <c r="AK216" s="279"/>
      <c r="AL216" s="278"/>
      <c r="AM216" s="279"/>
      <c r="AN216" s="279"/>
      <c r="AO216" s="279"/>
      <c r="AP216" s="133"/>
      <c r="AQ216" s="99" t="str">
        <f t="shared" si="42"/>
        <v/>
      </c>
      <c r="AR216" s="134"/>
      <c r="AS216" s="117" t="str">
        <f t="shared" si="43"/>
        <v/>
      </c>
      <c r="AT216" s="273"/>
      <c r="AU216" s="273"/>
      <c r="AV216" s="273"/>
      <c r="AW216" s="273"/>
      <c r="AX216" s="273"/>
      <c r="AY216" s="273"/>
      <c r="AZ216" s="273"/>
      <c r="BA216" s="273"/>
      <c r="BB216" s="273"/>
      <c r="BC216" s="273"/>
      <c r="BD216" s="273"/>
      <c r="BE216" s="273"/>
      <c r="BF216" s="135"/>
      <c r="BG216" s="117" t="str">
        <f t="shared" si="44"/>
        <v/>
      </c>
      <c r="BH216" s="273"/>
      <c r="BI216" s="273"/>
      <c r="BJ216" s="273"/>
      <c r="BK216" s="273"/>
      <c r="BL216" s="273"/>
      <c r="BM216" s="273"/>
      <c r="BN216" s="273"/>
      <c r="BO216" s="273"/>
      <c r="BP216" s="273"/>
      <c r="BQ216" s="273"/>
      <c r="BR216" s="273"/>
      <c r="BS216" s="273"/>
      <c r="BT216" s="273"/>
      <c r="BU216" s="273"/>
      <c r="BV216" s="273"/>
      <c r="BW216" s="273"/>
    </row>
    <row r="217" spans="2:75" ht="22.5" customHeight="1" x14ac:dyDescent="0.25">
      <c r="B217" s="50" t="str">
        <f t="shared" si="46"/>
        <v/>
      </c>
      <c r="C217" s="137" t="str">
        <f t="shared" si="38"/>
        <v/>
      </c>
      <c r="D217" s="70" t="e">
        <f t="shared" si="37"/>
        <v>#N/A</v>
      </c>
      <c r="E217" s="70" t="e">
        <f t="shared" si="47"/>
        <v>#N/A</v>
      </c>
      <c r="F217" s="137" t="e">
        <f t="shared" si="45"/>
        <v>#N/A</v>
      </c>
      <c r="AD217" s="123" t="str">
        <f t="shared" si="39"/>
        <v/>
      </c>
      <c r="AE217" s="277" t="str">
        <f t="shared" si="40"/>
        <v/>
      </c>
      <c r="AF217" s="277"/>
      <c r="AG217" s="277"/>
      <c r="AH217" s="278" t="str">
        <f t="shared" si="41"/>
        <v/>
      </c>
      <c r="AI217" s="279"/>
      <c r="AJ217" s="279"/>
      <c r="AK217" s="279"/>
      <c r="AL217" s="278"/>
      <c r="AM217" s="279"/>
      <c r="AN217" s="279"/>
      <c r="AO217" s="279"/>
      <c r="AP217" s="133"/>
      <c r="AQ217" s="99" t="str">
        <f t="shared" si="42"/>
        <v/>
      </c>
      <c r="AR217" s="134"/>
      <c r="AS217" s="117" t="str">
        <f t="shared" si="43"/>
        <v/>
      </c>
      <c r="AT217" s="273"/>
      <c r="AU217" s="273"/>
      <c r="AV217" s="273"/>
      <c r="AW217" s="273"/>
      <c r="AX217" s="273"/>
      <c r="AY217" s="273"/>
      <c r="AZ217" s="273"/>
      <c r="BA217" s="273"/>
      <c r="BB217" s="273"/>
      <c r="BC217" s="273"/>
      <c r="BD217" s="273"/>
      <c r="BE217" s="273"/>
      <c r="BF217" s="135"/>
      <c r="BG217" s="117" t="str">
        <f t="shared" si="44"/>
        <v/>
      </c>
      <c r="BH217" s="273"/>
      <c r="BI217" s="273"/>
      <c r="BJ217" s="273"/>
      <c r="BK217" s="273"/>
      <c r="BL217" s="273"/>
      <c r="BM217" s="273"/>
      <c r="BN217" s="273"/>
      <c r="BO217" s="273"/>
      <c r="BP217" s="273"/>
      <c r="BQ217" s="273"/>
      <c r="BR217" s="273"/>
      <c r="BS217" s="273"/>
      <c r="BT217" s="273"/>
      <c r="BU217" s="273"/>
      <c r="BV217" s="273"/>
      <c r="BW217" s="273"/>
    </row>
    <row r="218" spans="2:75" ht="22.5" customHeight="1" x14ac:dyDescent="0.25">
      <c r="B218" s="50" t="str">
        <f t="shared" si="46"/>
        <v/>
      </c>
      <c r="C218" s="137" t="str">
        <f t="shared" si="38"/>
        <v/>
      </c>
      <c r="D218" s="70" t="e">
        <f t="shared" si="37"/>
        <v>#N/A</v>
      </c>
      <c r="E218" s="70" t="e">
        <f t="shared" si="47"/>
        <v>#N/A</v>
      </c>
      <c r="F218" s="137" t="e">
        <f t="shared" si="45"/>
        <v>#N/A</v>
      </c>
      <c r="AD218" s="123" t="str">
        <f t="shared" si="39"/>
        <v/>
      </c>
      <c r="AE218" s="277" t="str">
        <f t="shared" si="40"/>
        <v/>
      </c>
      <c r="AF218" s="277"/>
      <c r="AG218" s="277"/>
      <c r="AH218" s="278" t="str">
        <f t="shared" si="41"/>
        <v/>
      </c>
      <c r="AI218" s="279"/>
      <c r="AJ218" s="279"/>
      <c r="AK218" s="279"/>
      <c r="AL218" s="278"/>
      <c r="AM218" s="279"/>
      <c r="AN218" s="279"/>
      <c r="AO218" s="279"/>
      <c r="AP218" s="133"/>
      <c r="AQ218" s="99" t="str">
        <f t="shared" si="42"/>
        <v/>
      </c>
      <c r="AR218" s="134"/>
      <c r="AS218" s="117" t="str">
        <f t="shared" si="43"/>
        <v/>
      </c>
      <c r="AT218" s="273"/>
      <c r="AU218" s="273"/>
      <c r="AV218" s="273"/>
      <c r="AW218" s="273"/>
      <c r="AX218" s="273"/>
      <c r="AY218" s="273"/>
      <c r="AZ218" s="273"/>
      <c r="BA218" s="273"/>
      <c r="BB218" s="273"/>
      <c r="BC218" s="273"/>
      <c r="BD218" s="273"/>
      <c r="BE218" s="273"/>
      <c r="BF218" s="135"/>
      <c r="BG218" s="117" t="str">
        <f t="shared" si="44"/>
        <v/>
      </c>
      <c r="BH218" s="273"/>
      <c r="BI218" s="273"/>
      <c r="BJ218" s="273"/>
      <c r="BK218" s="273"/>
      <c r="BL218" s="273"/>
      <c r="BM218" s="273"/>
      <c r="BN218" s="273"/>
      <c r="BO218" s="273"/>
      <c r="BP218" s="273"/>
      <c r="BQ218" s="273"/>
      <c r="BR218" s="273"/>
      <c r="BS218" s="273"/>
      <c r="BT218" s="273"/>
      <c r="BU218" s="273"/>
      <c r="BV218" s="273"/>
      <c r="BW218" s="273"/>
    </row>
    <row r="219" spans="2:75" ht="22.5" customHeight="1" x14ac:dyDescent="0.25">
      <c r="B219" s="50" t="str">
        <f t="shared" si="46"/>
        <v/>
      </c>
      <c r="C219" s="137" t="str">
        <f t="shared" si="38"/>
        <v/>
      </c>
      <c r="D219" s="70" t="e">
        <f t="shared" si="37"/>
        <v>#N/A</v>
      </c>
      <c r="E219" s="70" t="e">
        <f t="shared" si="47"/>
        <v>#N/A</v>
      </c>
      <c r="F219" s="137" t="e">
        <f t="shared" si="45"/>
        <v>#N/A</v>
      </c>
      <c r="AD219" s="123" t="str">
        <f t="shared" si="39"/>
        <v/>
      </c>
      <c r="AE219" s="277" t="str">
        <f t="shared" si="40"/>
        <v/>
      </c>
      <c r="AF219" s="277"/>
      <c r="AG219" s="277"/>
      <c r="AH219" s="278" t="str">
        <f t="shared" si="41"/>
        <v/>
      </c>
      <c r="AI219" s="279"/>
      <c r="AJ219" s="279"/>
      <c r="AK219" s="279"/>
      <c r="AL219" s="278"/>
      <c r="AM219" s="279"/>
      <c r="AN219" s="279"/>
      <c r="AO219" s="279"/>
      <c r="AP219" s="133"/>
      <c r="AQ219" s="99" t="str">
        <f t="shared" si="42"/>
        <v/>
      </c>
      <c r="AR219" s="134"/>
      <c r="AS219" s="117" t="str">
        <f t="shared" si="43"/>
        <v/>
      </c>
      <c r="AT219" s="273"/>
      <c r="AU219" s="273"/>
      <c r="AV219" s="273"/>
      <c r="AW219" s="273"/>
      <c r="AX219" s="273"/>
      <c r="AY219" s="273"/>
      <c r="AZ219" s="273"/>
      <c r="BA219" s="273"/>
      <c r="BB219" s="273"/>
      <c r="BC219" s="273"/>
      <c r="BD219" s="273"/>
      <c r="BE219" s="273"/>
      <c r="BF219" s="135"/>
      <c r="BG219" s="117" t="str">
        <f t="shared" si="44"/>
        <v/>
      </c>
      <c r="BH219" s="273"/>
      <c r="BI219" s="273"/>
      <c r="BJ219" s="273"/>
      <c r="BK219" s="273"/>
      <c r="BL219" s="273"/>
      <c r="BM219" s="273"/>
      <c r="BN219" s="273"/>
      <c r="BO219" s="273"/>
      <c r="BP219" s="273"/>
      <c r="BQ219" s="273"/>
      <c r="BR219" s="273"/>
      <c r="BS219" s="273"/>
      <c r="BT219" s="273"/>
      <c r="BU219" s="273"/>
      <c r="BV219" s="273"/>
      <c r="BW219" s="273"/>
    </row>
    <row r="220" spans="2:75" ht="22.5" customHeight="1" x14ac:dyDescent="0.25">
      <c r="B220" s="50" t="str">
        <f t="shared" si="46"/>
        <v/>
      </c>
      <c r="C220" s="137" t="str">
        <f t="shared" si="38"/>
        <v/>
      </c>
      <c r="D220" s="70" t="e">
        <f t="shared" si="37"/>
        <v>#N/A</v>
      </c>
      <c r="E220" s="70" t="e">
        <f t="shared" si="47"/>
        <v>#N/A</v>
      </c>
      <c r="F220" s="137" t="e">
        <f t="shared" si="45"/>
        <v>#N/A</v>
      </c>
      <c r="AD220" s="123" t="str">
        <f t="shared" si="39"/>
        <v/>
      </c>
      <c r="AE220" s="277" t="str">
        <f t="shared" si="40"/>
        <v/>
      </c>
      <c r="AF220" s="277"/>
      <c r="AG220" s="277"/>
      <c r="AH220" s="278" t="str">
        <f t="shared" si="41"/>
        <v/>
      </c>
      <c r="AI220" s="279"/>
      <c r="AJ220" s="279"/>
      <c r="AK220" s="279"/>
      <c r="AL220" s="278"/>
      <c r="AM220" s="279"/>
      <c r="AN220" s="279"/>
      <c r="AO220" s="279"/>
      <c r="AP220" s="133"/>
      <c r="AQ220" s="99" t="str">
        <f t="shared" si="42"/>
        <v/>
      </c>
      <c r="AR220" s="134"/>
      <c r="AS220" s="117" t="str">
        <f t="shared" si="43"/>
        <v/>
      </c>
      <c r="AT220" s="273"/>
      <c r="AU220" s="273"/>
      <c r="AV220" s="273"/>
      <c r="AW220" s="273"/>
      <c r="AX220" s="273"/>
      <c r="AY220" s="273"/>
      <c r="AZ220" s="273"/>
      <c r="BA220" s="273"/>
      <c r="BB220" s="273"/>
      <c r="BC220" s="273"/>
      <c r="BD220" s="273"/>
      <c r="BE220" s="273"/>
      <c r="BF220" s="135"/>
      <c r="BG220" s="117" t="str">
        <f t="shared" si="44"/>
        <v/>
      </c>
      <c r="BH220" s="273"/>
      <c r="BI220" s="273"/>
      <c r="BJ220" s="273"/>
      <c r="BK220" s="273"/>
      <c r="BL220" s="273"/>
      <c r="BM220" s="273"/>
      <c r="BN220" s="273"/>
      <c r="BO220" s="273"/>
      <c r="BP220" s="273"/>
      <c r="BQ220" s="273"/>
      <c r="BR220" s="273"/>
      <c r="BS220" s="273"/>
      <c r="BT220" s="273"/>
      <c r="BU220" s="273"/>
      <c r="BV220" s="273"/>
      <c r="BW220" s="273"/>
    </row>
    <row r="221" spans="2:75" ht="22.5" customHeight="1" x14ac:dyDescent="0.25">
      <c r="B221" s="50" t="str">
        <f t="shared" si="46"/>
        <v/>
      </c>
      <c r="C221" s="137" t="str">
        <f t="shared" si="38"/>
        <v/>
      </c>
      <c r="D221" s="70" t="e">
        <f t="shared" si="37"/>
        <v>#N/A</v>
      </c>
      <c r="E221" s="70" t="e">
        <f t="shared" si="47"/>
        <v>#N/A</v>
      </c>
      <c r="F221" s="137" t="e">
        <f t="shared" si="45"/>
        <v>#N/A</v>
      </c>
      <c r="AD221" s="123" t="str">
        <f t="shared" si="39"/>
        <v/>
      </c>
      <c r="AE221" s="277" t="str">
        <f t="shared" si="40"/>
        <v/>
      </c>
      <c r="AF221" s="277"/>
      <c r="AG221" s="277"/>
      <c r="AH221" s="278" t="str">
        <f t="shared" si="41"/>
        <v/>
      </c>
      <c r="AI221" s="279"/>
      <c r="AJ221" s="279"/>
      <c r="AK221" s="279"/>
      <c r="AL221" s="278"/>
      <c r="AM221" s="279"/>
      <c r="AN221" s="279"/>
      <c r="AO221" s="279"/>
      <c r="AP221" s="133"/>
      <c r="AQ221" s="99" t="str">
        <f t="shared" si="42"/>
        <v/>
      </c>
      <c r="AR221" s="134"/>
      <c r="AS221" s="117" t="str">
        <f t="shared" si="43"/>
        <v/>
      </c>
      <c r="AT221" s="273"/>
      <c r="AU221" s="273"/>
      <c r="AV221" s="273"/>
      <c r="AW221" s="273"/>
      <c r="AX221" s="273"/>
      <c r="AY221" s="273"/>
      <c r="AZ221" s="273"/>
      <c r="BA221" s="273"/>
      <c r="BB221" s="273"/>
      <c r="BC221" s="273"/>
      <c r="BD221" s="273"/>
      <c r="BE221" s="273"/>
      <c r="BF221" s="135"/>
      <c r="BG221" s="117" t="str">
        <f t="shared" si="44"/>
        <v/>
      </c>
      <c r="BH221" s="273"/>
      <c r="BI221" s="273"/>
      <c r="BJ221" s="273"/>
      <c r="BK221" s="273"/>
      <c r="BL221" s="273"/>
      <c r="BM221" s="273"/>
      <c r="BN221" s="273"/>
      <c r="BO221" s="273"/>
      <c r="BP221" s="273"/>
      <c r="BQ221" s="273"/>
      <c r="BR221" s="273"/>
      <c r="BS221" s="273"/>
      <c r="BT221" s="273"/>
      <c r="BU221" s="273"/>
      <c r="BV221" s="273"/>
      <c r="BW221" s="273"/>
    </row>
    <row r="222" spans="2:75" ht="22.5" customHeight="1" x14ac:dyDescent="0.25">
      <c r="B222" s="50" t="str">
        <f t="shared" si="46"/>
        <v/>
      </c>
      <c r="C222" s="137" t="str">
        <f t="shared" si="38"/>
        <v/>
      </c>
      <c r="D222" s="70" t="e">
        <f t="shared" si="37"/>
        <v>#N/A</v>
      </c>
      <c r="E222" s="70" t="e">
        <f t="shared" si="47"/>
        <v>#N/A</v>
      </c>
      <c r="F222" s="137" t="e">
        <f t="shared" si="45"/>
        <v>#N/A</v>
      </c>
      <c r="AD222" s="123" t="str">
        <f t="shared" si="39"/>
        <v/>
      </c>
      <c r="AE222" s="277" t="str">
        <f t="shared" si="40"/>
        <v/>
      </c>
      <c r="AF222" s="277"/>
      <c r="AG222" s="277"/>
      <c r="AH222" s="278" t="str">
        <f t="shared" si="41"/>
        <v/>
      </c>
      <c r="AI222" s="279"/>
      <c r="AJ222" s="279"/>
      <c r="AK222" s="279"/>
      <c r="AL222" s="278"/>
      <c r="AM222" s="279"/>
      <c r="AN222" s="279"/>
      <c r="AO222" s="279"/>
      <c r="AP222" s="133"/>
      <c r="AQ222" s="99" t="str">
        <f t="shared" si="42"/>
        <v/>
      </c>
      <c r="AR222" s="134"/>
      <c r="AS222" s="117" t="str">
        <f t="shared" si="43"/>
        <v/>
      </c>
      <c r="AT222" s="273"/>
      <c r="AU222" s="273"/>
      <c r="AV222" s="273"/>
      <c r="AW222" s="273"/>
      <c r="AX222" s="273"/>
      <c r="AY222" s="273"/>
      <c r="AZ222" s="273"/>
      <c r="BA222" s="273"/>
      <c r="BB222" s="273"/>
      <c r="BC222" s="273"/>
      <c r="BD222" s="273"/>
      <c r="BE222" s="273"/>
      <c r="BF222" s="135"/>
      <c r="BG222" s="117" t="str">
        <f t="shared" si="44"/>
        <v/>
      </c>
      <c r="BH222" s="273"/>
      <c r="BI222" s="273"/>
      <c r="BJ222" s="273"/>
      <c r="BK222" s="273"/>
      <c r="BL222" s="273"/>
      <c r="BM222" s="273"/>
      <c r="BN222" s="273"/>
      <c r="BO222" s="273"/>
      <c r="BP222" s="273"/>
      <c r="BQ222" s="273"/>
      <c r="BR222" s="273"/>
      <c r="BS222" s="273"/>
      <c r="BT222" s="273"/>
      <c r="BU222" s="273"/>
      <c r="BV222" s="273"/>
      <c r="BW222" s="273"/>
    </row>
    <row r="223" spans="2:75" ht="22.5" customHeight="1" x14ac:dyDescent="0.25">
      <c r="B223" s="50" t="str">
        <f t="shared" si="46"/>
        <v/>
      </c>
      <c r="C223" s="137" t="str">
        <f t="shared" si="38"/>
        <v/>
      </c>
      <c r="D223" s="70" t="e">
        <f t="shared" si="37"/>
        <v>#N/A</v>
      </c>
      <c r="E223" s="70" t="e">
        <f t="shared" si="47"/>
        <v>#N/A</v>
      </c>
      <c r="F223" s="137" t="e">
        <f t="shared" si="45"/>
        <v>#N/A</v>
      </c>
      <c r="AD223" s="123" t="str">
        <f t="shared" si="39"/>
        <v/>
      </c>
      <c r="AE223" s="277" t="str">
        <f t="shared" si="40"/>
        <v/>
      </c>
      <c r="AF223" s="277"/>
      <c r="AG223" s="277"/>
      <c r="AH223" s="278" t="str">
        <f t="shared" si="41"/>
        <v/>
      </c>
      <c r="AI223" s="279"/>
      <c r="AJ223" s="279"/>
      <c r="AK223" s="279"/>
      <c r="AL223" s="278"/>
      <c r="AM223" s="279"/>
      <c r="AN223" s="279"/>
      <c r="AO223" s="279"/>
      <c r="AP223" s="133"/>
      <c r="AQ223" s="99" t="str">
        <f t="shared" si="42"/>
        <v/>
      </c>
      <c r="AR223" s="134"/>
      <c r="AS223" s="117" t="str">
        <f t="shared" si="43"/>
        <v/>
      </c>
      <c r="AT223" s="273"/>
      <c r="AU223" s="273"/>
      <c r="AV223" s="273"/>
      <c r="AW223" s="273"/>
      <c r="AX223" s="273"/>
      <c r="AY223" s="273"/>
      <c r="AZ223" s="273"/>
      <c r="BA223" s="273"/>
      <c r="BB223" s="273"/>
      <c r="BC223" s="273"/>
      <c r="BD223" s="273"/>
      <c r="BE223" s="273"/>
      <c r="BF223" s="135"/>
      <c r="BG223" s="117" t="str">
        <f t="shared" si="44"/>
        <v/>
      </c>
      <c r="BH223" s="273"/>
      <c r="BI223" s="273"/>
      <c r="BJ223" s="273"/>
      <c r="BK223" s="273"/>
      <c r="BL223" s="273"/>
      <c r="BM223" s="273"/>
      <c r="BN223" s="273"/>
      <c r="BO223" s="273"/>
      <c r="BP223" s="273"/>
      <c r="BQ223" s="273"/>
      <c r="BR223" s="273"/>
      <c r="BS223" s="273"/>
      <c r="BT223" s="273"/>
      <c r="BU223" s="273"/>
      <c r="BV223" s="273"/>
      <c r="BW223" s="273"/>
    </row>
    <row r="224" spans="2:75" ht="22.5" customHeight="1" x14ac:dyDescent="0.25">
      <c r="B224" s="50" t="str">
        <f t="shared" si="46"/>
        <v/>
      </c>
      <c r="C224" s="137" t="str">
        <f t="shared" si="38"/>
        <v/>
      </c>
      <c r="D224" s="70" t="e">
        <f t="shared" si="37"/>
        <v>#N/A</v>
      </c>
      <c r="E224" s="70" t="e">
        <f t="shared" si="47"/>
        <v>#N/A</v>
      </c>
      <c r="F224" s="137" t="e">
        <f t="shared" si="45"/>
        <v>#N/A</v>
      </c>
      <c r="AD224" s="123" t="str">
        <f t="shared" si="39"/>
        <v/>
      </c>
      <c r="AE224" s="277" t="str">
        <f t="shared" si="40"/>
        <v/>
      </c>
      <c r="AF224" s="277"/>
      <c r="AG224" s="277"/>
      <c r="AH224" s="278" t="str">
        <f t="shared" si="41"/>
        <v/>
      </c>
      <c r="AI224" s="279"/>
      <c r="AJ224" s="279"/>
      <c r="AK224" s="279"/>
      <c r="AL224" s="278"/>
      <c r="AM224" s="279"/>
      <c r="AN224" s="279"/>
      <c r="AO224" s="279"/>
      <c r="AP224" s="133"/>
      <c r="AQ224" s="99" t="str">
        <f t="shared" si="42"/>
        <v/>
      </c>
      <c r="AR224" s="134"/>
      <c r="AS224" s="117" t="str">
        <f t="shared" si="43"/>
        <v/>
      </c>
      <c r="AT224" s="273"/>
      <c r="AU224" s="273"/>
      <c r="AV224" s="273"/>
      <c r="AW224" s="273"/>
      <c r="AX224" s="273"/>
      <c r="AY224" s="273"/>
      <c r="AZ224" s="273"/>
      <c r="BA224" s="273"/>
      <c r="BB224" s="273"/>
      <c r="BC224" s="273"/>
      <c r="BD224" s="273"/>
      <c r="BE224" s="273"/>
      <c r="BF224" s="135"/>
      <c r="BG224" s="117" t="str">
        <f t="shared" si="44"/>
        <v/>
      </c>
      <c r="BH224" s="273"/>
      <c r="BI224" s="273"/>
      <c r="BJ224" s="273"/>
      <c r="BK224" s="273"/>
      <c r="BL224" s="273"/>
      <c r="BM224" s="273"/>
      <c r="BN224" s="273"/>
      <c r="BO224" s="273"/>
      <c r="BP224" s="273"/>
      <c r="BQ224" s="273"/>
      <c r="BR224" s="273"/>
      <c r="BS224" s="273"/>
      <c r="BT224" s="273"/>
      <c r="BU224" s="273"/>
      <c r="BV224" s="273"/>
      <c r="BW224" s="273"/>
    </row>
    <row r="225" spans="2:75" ht="22.5" customHeight="1" x14ac:dyDescent="0.25">
      <c r="B225" s="50" t="str">
        <f t="shared" si="46"/>
        <v/>
      </c>
      <c r="C225" s="137" t="str">
        <f t="shared" si="38"/>
        <v/>
      </c>
      <c r="D225" s="70" t="e">
        <f t="shared" si="37"/>
        <v>#N/A</v>
      </c>
      <c r="E225" s="70" t="e">
        <f t="shared" si="47"/>
        <v>#N/A</v>
      </c>
      <c r="F225" s="137" t="e">
        <f t="shared" si="45"/>
        <v>#N/A</v>
      </c>
      <c r="AD225" s="123" t="str">
        <f t="shared" si="39"/>
        <v/>
      </c>
      <c r="AE225" s="277" t="str">
        <f t="shared" si="40"/>
        <v/>
      </c>
      <c r="AF225" s="277"/>
      <c r="AG225" s="277"/>
      <c r="AH225" s="278" t="str">
        <f t="shared" si="41"/>
        <v/>
      </c>
      <c r="AI225" s="279"/>
      <c r="AJ225" s="279"/>
      <c r="AK225" s="279"/>
      <c r="AL225" s="278"/>
      <c r="AM225" s="279"/>
      <c r="AN225" s="279"/>
      <c r="AO225" s="279"/>
      <c r="AP225" s="133"/>
      <c r="AQ225" s="99" t="str">
        <f t="shared" si="42"/>
        <v/>
      </c>
      <c r="AR225" s="134"/>
      <c r="AS225" s="117" t="str">
        <f t="shared" si="43"/>
        <v/>
      </c>
      <c r="AT225" s="273"/>
      <c r="AU225" s="273"/>
      <c r="AV225" s="273"/>
      <c r="AW225" s="273"/>
      <c r="AX225" s="273"/>
      <c r="AY225" s="273"/>
      <c r="AZ225" s="273"/>
      <c r="BA225" s="273"/>
      <c r="BB225" s="273"/>
      <c r="BC225" s="273"/>
      <c r="BD225" s="273"/>
      <c r="BE225" s="273"/>
      <c r="BF225" s="135"/>
      <c r="BG225" s="117" t="str">
        <f t="shared" si="44"/>
        <v/>
      </c>
      <c r="BH225" s="273"/>
      <c r="BI225" s="273"/>
      <c r="BJ225" s="273"/>
      <c r="BK225" s="273"/>
      <c r="BL225" s="273"/>
      <c r="BM225" s="273"/>
      <c r="BN225" s="273"/>
      <c r="BO225" s="273"/>
      <c r="BP225" s="273"/>
      <c r="BQ225" s="273"/>
      <c r="BR225" s="273"/>
      <c r="BS225" s="273"/>
      <c r="BT225" s="273"/>
      <c r="BU225" s="273"/>
      <c r="BV225" s="273"/>
      <c r="BW225" s="273"/>
    </row>
    <row r="226" spans="2:75" ht="22.5" customHeight="1" x14ac:dyDescent="0.25">
      <c r="B226" s="50" t="str">
        <f t="shared" si="46"/>
        <v/>
      </c>
      <c r="C226" s="137" t="str">
        <f t="shared" si="38"/>
        <v/>
      </c>
      <c r="D226" s="70" t="e">
        <f t="shared" si="37"/>
        <v>#N/A</v>
      </c>
      <c r="E226" s="70" t="e">
        <f t="shared" si="47"/>
        <v>#N/A</v>
      </c>
      <c r="F226" s="137" t="e">
        <f t="shared" si="45"/>
        <v>#N/A</v>
      </c>
      <c r="AD226" s="123" t="str">
        <f t="shared" si="39"/>
        <v/>
      </c>
      <c r="AE226" s="277" t="str">
        <f t="shared" si="40"/>
        <v/>
      </c>
      <c r="AF226" s="277"/>
      <c r="AG226" s="277"/>
      <c r="AH226" s="278" t="str">
        <f t="shared" si="41"/>
        <v/>
      </c>
      <c r="AI226" s="279"/>
      <c r="AJ226" s="279"/>
      <c r="AK226" s="279"/>
      <c r="AL226" s="278"/>
      <c r="AM226" s="279"/>
      <c r="AN226" s="279"/>
      <c r="AO226" s="279"/>
      <c r="AP226" s="133"/>
      <c r="AQ226" s="99" t="str">
        <f t="shared" si="42"/>
        <v/>
      </c>
      <c r="AR226" s="134"/>
      <c r="AS226" s="117" t="str">
        <f t="shared" si="43"/>
        <v/>
      </c>
      <c r="AT226" s="273"/>
      <c r="AU226" s="273"/>
      <c r="AV226" s="273"/>
      <c r="AW226" s="273"/>
      <c r="AX226" s="273"/>
      <c r="AY226" s="273"/>
      <c r="AZ226" s="273"/>
      <c r="BA226" s="273"/>
      <c r="BB226" s="273"/>
      <c r="BC226" s="273"/>
      <c r="BD226" s="273"/>
      <c r="BE226" s="273"/>
      <c r="BF226" s="135"/>
      <c r="BG226" s="117" t="str">
        <f t="shared" si="44"/>
        <v/>
      </c>
      <c r="BH226" s="273"/>
      <c r="BI226" s="273"/>
      <c r="BJ226" s="273"/>
      <c r="BK226" s="273"/>
      <c r="BL226" s="273"/>
      <c r="BM226" s="273"/>
      <c r="BN226" s="273"/>
      <c r="BO226" s="273"/>
      <c r="BP226" s="273"/>
      <c r="BQ226" s="273"/>
      <c r="BR226" s="273"/>
      <c r="BS226" s="273"/>
      <c r="BT226" s="273"/>
      <c r="BU226" s="273"/>
      <c r="BV226" s="273"/>
      <c r="BW226" s="273"/>
    </row>
    <row r="227" spans="2:75" ht="22.5" customHeight="1" x14ac:dyDescent="0.25">
      <c r="B227" s="50" t="str">
        <f t="shared" si="46"/>
        <v/>
      </c>
      <c r="C227" s="137" t="str">
        <f t="shared" si="38"/>
        <v/>
      </c>
      <c r="D227" s="70" t="e">
        <f t="shared" si="37"/>
        <v>#N/A</v>
      </c>
      <c r="E227" s="70" t="e">
        <f t="shared" si="47"/>
        <v>#N/A</v>
      </c>
      <c r="F227" s="137" t="e">
        <f t="shared" si="45"/>
        <v>#N/A</v>
      </c>
      <c r="AD227" s="123" t="str">
        <f t="shared" si="39"/>
        <v/>
      </c>
      <c r="AE227" s="277" t="str">
        <f t="shared" si="40"/>
        <v/>
      </c>
      <c r="AF227" s="277"/>
      <c r="AG227" s="277"/>
      <c r="AH227" s="278" t="str">
        <f t="shared" si="41"/>
        <v/>
      </c>
      <c r="AI227" s="279"/>
      <c r="AJ227" s="279"/>
      <c r="AK227" s="279"/>
      <c r="AL227" s="278"/>
      <c r="AM227" s="279"/>
      <c r="AN227" s="279"/>
      <c r="AO227" s="279"/>
      <c r="AP227" s="133"/>
      <c r="AQ227" s="99" t="str">
        <f t="shared" si="42"/>
        <v/>
      </c>
      <c r="AR227" s="134"/>
      <c r="AS227" s="117" t="str">
        <f t="shared" si="43"/>
        <v/>
      </c>
      <c r="AT227" s="273"/>
      <c r="AU227" s="273"/>
      <c r="AV227" s="273"/>
      <c r="AW227" s="273"/>
      <c r="AX227" s="273"/>
      <c r="AY227" s="273"/>
      <c r="AZ227" s="273"/>
      <c r="BA227" s="273"/>
      <c r="BB227" s="273"/>
      <c r="BC227" s="273"/>
      <c r="BD227" s="273"/>
      <c r="BE227" s="273"/>
      <c r="BF227" s="135"/>
      <c r="BG227" s="117" t="str">
        <f t="shared" si="44"/>
        <v/>
      </c>
      <c r="BH227" s="273"/>
      <c r="BI227" s="273"/>
      <c r="BJ227" s="273"/>
      <c r="BK227" s="273"/>
      <c r="BL227" s="273"/>
      <c r="BM227" s="273"/>
      <c r="BN227" s="273"/>
      <c r="BO227" s="273"/>
      <c r="BP227" s="273"/>
      <c r="BQ227" s="273"/>
      <c r="BR227" s="273"/>
      <c r="BS227" s="273"/>
      <c r="BT227" s="273"/>
      <c r="BU227" s="273"/>
      <c r="BV227" s="273"/>
      <c r="BW227" s="273"/>
    </row>
    <row r="228" spans="2:75" ht="22.5" customHeight="1" x14ac:dyDescent="0.25">
      <c r="B228" s="50" t="str">
        <f t="shared" si="46"/>
        <v/>
      </c>
      <c r="C228" s="137" t="str">
        <f t="shared" si="38"/>
        <v/>
      </c>
      <c r="D228" s="70" t="e">
        <f t="shared" si="37"/>
        <v>#N/A</v>
      </c>
      <c r="E228" s="70" t="e">
        <f t="shared" si="47"/>
        <v>#N/A</v>
      </c>
      <c r="F228" s="137" t="e">
        <f t="shared" si="45"/>
        <v>#N/A</v>
      </c>
      <c r="AD228" s="123" t="str">
        <f t="shared" si="39"/>
        <v/>
      </c>
      <c r="AE228" s="277" t="str">
        <f t="shared" si="40"/>
        <v/>
      </c>
      <c r="AF228" s="277"/>
      <c r="AG228" s="277"/>
      <c r="AH228" s="278" t="str">
        <f t="shared" si="41"/>
        <v/>
      </c>
      <c r="AI228" s="279"/>
      <c r="AJ228" s="279"/>
      <c r="AK228" s="279"/>
      <c r="AL228" s="278"/>
      <c r="AM228" s="279"/>
      <c r="AN228" s="279"/>
      <c r="AO228" s="279"/>
      <c r="AP228" s="133"/>
      <c r="AQ228" s="99" t="str">
        <f t="shared" si="42"/>
        <v/>
      </c>
      <c r="AR228" s="134"/>
      <c r="AS228" s="117" t="str">
        <f t="shared" si="43"/>
        <v/>
      </c>
      <c r="AT228" s="273"/>
      <c r="AU228" s="273"/>
      <c r="AV228" s="273"/>
      <c r="AW228" s="273"/>
      <c r="AX228" s="273"/>
      <c r="AY228" s="273"/>
      <c r="AZ228" s="273"/>
      <c r="BA228" s="273"/>
      <c r="BB228" s="273"/>
      <c r="BC228" s="273"/>
      <c r="BD228" s="273"/>
      <c r="BE228" s="273"/>
      <c r="BF228" s="135"/>
      <c r="BG228" s="117" t="str">
        <f t="shared" si="44"/>
        <v/>
      </c>
      <c r="BH228" s="273"/>
      <c r="BI228" s="273"/>
      <c r="BJ228" s="273"/>
      <c r="BK228" s="273"/>
      <c r="BL228" s="273"/>
      <c r="BM228" s="273"/>
      <c r="BN228" s="273"/>
      <c r="BO228" s="273"/>
      <c r="BP228" s="273"/>
      <c r="BQ228" s="273"/>
      <c r="BR228" s="273"/>
      <c r="BS228" s="273"/>
      <c r="BT228" s="273"/>
      <c r="BU228" s="273"/>
      <c r="BV228" s="273"/>
      <c r="BW228" s="273"/>
    </row>
    <row r="229" spans="2:75" ht="22.5" customHeight="1" x14ac:dyDescent="0.25">
      <c r="B229" s="50" t="str">
        <f t="shared" si="46"/>
        <v/>
      </c>
      <c r="C229" s="137" t="str">
        <f t="shared" si="38"/>
        <v/>
      </c>
      <c r="D229" s="70" t="e">
        <f t="shared" si="37"/>
        <v>#N/A</v>
      </c>
      <c r="E229" s="70" t="e">
        <f t="shared" si="47"/>
        <v>#N/A</v>
      </c>
      <c r="F229" s="137" t="e">
        <f t="shared" si="45"/>
        <v>#N/A</v>
      </c>
      <c r="AD229" s="123" t="str">
        <f t="shared" si="39"/>
        <v/>
      </c>
      <c r="AE229" s="277" t="str">
        <f t="shared" si="40"/>
        <v/>
      </c>
      <c r="AF229" s="277"/>
      <c r="AG229" s="277"/>
      <c r="AH229" s="278" t="str">
        <f t="shared" si="41"/>
        <v/>
      </c>
      <c r="AI229" s="279"/>
      <c r="AJ229" s="279"/>
      <c r="AK229" s="279"/>
      <c r="AL229" s="278"/>
      <c r="AM229" s="279"/>
      <c r="AN229" s="279"/>
      <c r="AO229" s="279"/>
      <c r="AP229" s="133"/>
      <c r="AQ229" s="99" t="str">
        <f t="shared" si="42"/>
        <v/>
      </c>
      <c r="AR229" s="134"/>
      <c r="AS229" s="117" t="str">
        <f t="shared" si="43"/>
        <v/>
      </c>
      <c r="AT229" s="273"/>
      <c r="AU229" s="273"/>
      <c r="AV229" s="273"/>
      <c r="AW229" s="273"/>
      <c r="AX229" s="273"/>
      <c r="AY229" s="273"/>
      <c r="AZ229" s="273"/>
      <c r="BA229" s="273"/>
      <c r="BB229" s="273"/>
      <c r="BC229" s="273"/>
      <c r="BD229" s="273"/>
      <c r="BE229" s="273"/>
      <c r="BF229" s="135"/>
      <c r="BG229" s="117" t="str">
        <f t="shared" si="44"/>
        <v/>
      </c>
      <c r="BH229" s="273"/>
      <c r="BI229" s="273"/>
      <c r="BJ229" s="273"/>
      <c r="BK229" s="273"/>
      <c r="BL229" s="273"/>
      <c r="BM229" s="273"/>
      <c r="BN229" s="273"/>
      <c r="BO229" s="273"/>
      <c r="BP229" s="273"/>
      <c r="BQ229" s="273"/>
      <c r="BR229" s="273"/>
      <c r="BS229" s="273"/>
      <c r="BT229" s="273"/>
      <c r="BU229" s="273"/>
      <c r="BV229" s="273"/>
      <c r="BW229" s="273"/>
    </row>
    <row r="230" spans="2:75" ht="22.5" customHeight="1" x14ac:dyDescent="0.25">
      <c r="B230" s="50" t="str">
        <f t="shared" si="46"/>
        <v/>
      </c>
      <c r="C230" s="137" t="str">
        <f t="shared" si="38"/>
        <v/>
      </c>
      <c r="D230" s="70" t="e">
        <f t="shared" si="37"/>
        <v>#N/A</v>
      </c>
      <c r="E230" s="70" t="e">
        <f t="shared" si="47"/>
        <v>#N/A</v>
      </c>
      <c r="F230" s="137" t="e">
        <f t="shared" si="45"/>
        <v>#N/A</v>
      </c>
      <c r="AD230" s="123" t="str">
        <f t="shared" si="39"/>
        <v/>
      </c>
      <c r="AE230" s="277" t="str">
        <f t="shared" si="40"/>
        <v/>
      </c>
      <c r="AF230" s="277"/>
      <c r="AG230" s="277"/>
      <c r="AH230" s="278" t="str">
        <f t="shared" si="41"/>
        <v/>
      </c>
      <c r="AI230" s="279"/>
      <c r="AJ230" s="279"/>
      <c r="AK230" s="279"/>
      <c r="AL230" s="278"/>
      <c r="AM230" s="279"/>
      <c r="AN230" s="279"/>
      <c r="AO230" s="279"/>
      <c r="AP230" s="133"/>
      <c r="AQ230" s="99" t="str">
        <f t="shared" si="42"/>
        <v/>
      </c>
      <c r="AR230" s="134"/>
      <c r="AS230" s="117" t="str">
        <f t="shared" si="43"/>
        <v/>
      </c>
      <c r="AT230" s="273"/>
      <c r="AU230" s="273"/>
      <c r="AV230" s="273"/>
      <c r="AW230" s="273"/>
      <c r="AX230" s="273"/>
      <c r="AY230" s="273"/>
      <c r="AZ230" s="273"/>
      <c r="BA230" s="273"/>
      <c r="BB230" s="273"/>
      <c r="BC230" s="273"/>
      <c r="BD230" s="273"/>
      <c r="BE230" s="273"/>
      <c r="BF230" s="135"/>
      <c r="BG230" s="117" t="str">
        <f t="shared" si="44"/>
        <v/>
      </c>
      <c r="BH230" s="273"/>
      <c r="BI230" s="273"/>
      <c r="BJ230" s="273"/>
      <c r="BK230" s="273"/>
      <c r="BL230" s="273"/>
      <c r="BM230" s="273"/>
      <c r="BN230" s="273"/>
      <c r="BO230" s="273"/>
      <c r="BP230" s="273"/>
      <c r="BQ230" s="273"/>
      <c r="BR230" s="273"/>
      <c r="BS230" s="273"/>
      <c r="BT230" s="273"/>
      <c r="BU230" s="273"/>
      <c r="BV230" s="273"/>
      <c r="BW230" s="273"/>
    </row>
    <row r="231" spans="2:75" ht="22.5" customHeight="1" x14ac:dyDescent="0.25">
      <c r="B231" s="50" t="str">
        <f t="shared" si="46"/>
        <v/>
      </c>
      <c r="C231" s="137" t="str">
        <f t="shared" si="38"/>
        <v/>
      </c>
      <c r="D231" s="70" t="e">
        <f t="shared" si="37"/>
        <v>#N/A</v>
      </c>
      <c r="E231" s="70" t="e">
        <f t="shared" si="47"/>
        <v>#N/A</v>
      </c>
      <c r="F231" s="137" t="e">
        <f t="shared" si="45"/>
        <v>#N/A</v>
      </c>
      <c r="AD231" s="123" t="str">
        <f t="shared" si="39"/>
        <v/>
      </c>
      <c r="AE231" s="277" t="str">
        <f t="shared" si="40"/>
        <v/>
      </c>
      <c r="AF231" s="277"/>
      <c r="AG231" s="277"/>
      <c r="AH231" s="278" t="str">
        <f t="shared" si="41"/>
        <v/>
      </c>
      <c r="AI231" s="279"/>
      <c r="AJ231" s="279"/>
      <c r="AK231" s="279"/>
      <c r="AL231" s="278"/>
      <c r="AM231" s="279"/>
      <c r="AN231" s="279"/>
      <c r="AO231" s="279"/>
      <c r="AP231" s="133"/>
      <c r="AQ231" s="99" t="str">
        <f t="shared" si="42"/>
        <v/>
      </c>
      <c r="AR231" s="134"/>
      <c r="AS231" s="117" t="str">
        <f t="shared" si="43"/>
        <v/>
      </c>
      <c r="AT231" s="273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73"/>
      <c r="BF231" s="135"/>
      <c r="BG231" s="117" t="str">
        <f t="shared" si="44"/>
        <v/>
      </c>
      <c r="BH231" s="273"/>
      <c r="BI231" s="273"/>
      <c r="BJ231" s="273"/>
      <c r="BK231" s="273"/>
      <c r="BL231" s="273"/>
      <c r="BM231" s="273"/>
      <c r="BN231" s="273"/>
      <c r="BO231" s="273"/>
      <c r="BP231" s="273"/>
      <c r="BQ231" s="273"/>
      <c r="BR231" s="273"/>
      <c r="BS231" s="273"/>
      <c r="BT231" s="273"/>
      <c r="BU231" s="273"/>
      <c r="BV231" s="273"/>
      <c r="BW231" s="273"/>
    </row>
    <row r="232" spans="2:75" ht="22.5" customHeight="1" x14ac:dyDescent="0.25">
      <c r="B232" s="50" t="str">
        <f t="shared" si="46"/>
        <v/>
      </c>
      <c r="C232" s="137" t="str">
        <f t="shared" si="38"/>
        <v/>
      </c>
      <c r="D232" s="70" t="e">
        <f t="shared" si="37"/>
        <v>#N/A</v>
      </c>
      <c r="E232" s="70" t="e">
        <f t="shared" si="47"/>
        <v>#N/A</v>
      </c>
      <c r="F232" s="137" t="e">
        <f t="shared" si="45"/>
        <v>#N/A</v>
      </c>
      <c r="AD232" s="123" t="str">
        <f t="shared" si="39"/>
        <v/>
      </c>
      <c r="AE232" s="277" t="str">
        <f t="shared" si="40"/>
        <v/>
      </c>
      <c r="AF232" s="277"/>
      <c r="AG232" s="277"/>
      <c r="AH232" s="278" t="str">
        <f t="shared" si="41"/>
        <v/>
      </c>
      <c r="AI232" s="279"/>
      <c r="AJ232" s="279"/>
      <c r="AK232" s="279"/>
      <c r="AL232" s="278"/>
      <c r="AM232" s="279"/>
      <c r="AN232" s="279"/>
      <c r="AO232" s="279"/>
      <c r="AP232" s="133"/>
      <c r="AQ232" s="99" t="str">
        <f t="shared" si="42"/>
        <v/>
      </c>
      <c r="AR232" s="134"/>
      <c r="AS232" s="117" t="str">
        <f t="shared" si="43"/>
        <v/>
      </c>
      <c r="AT232" s="273"/>
      <c r="AU232" s="273"/>
      <c r="AV232" s="273"/>
      <c r="AW232" s="273"/>
      <c r="AX232" s="273"/>
      <c r="AY232" s="273"/>
      <c r="AZ232" s="273"/>
      <c r="BA232" s="273"/>
      <c r="BB232" s="273"/>
      <c r="BC232" s="273"/>
      <c r="BD232" s="273"/>
      <c r="BE232" s="273"/>
      <c r="BF232" s="135"/>
      <c r="BG232" s="117" t="str">
        <f t="shared" si="44"/>
        <v/>
      </c>
      <c r="BH232" s="273"/>
      <c r="BI232" s="273"/>
      <c r="BJ232" s="273"/>
      <c r="BK232" s="273"/>
      <c r="BL232" s="273"/>
      <c r="BM232" s="273"/>
      <c r="BN232" s="273"/>
      <c r="BO232" s="273"/>
      <c r="BP232" s="273"/>
      <c r="BQ232" s="273"/>
      <c r="BR232" s="273"/>
      <c r="BS232" s="273"/>
      <c r="BT232" s="273"/>
      <c r="BU232" s="273"/>
      <c r="BV232" s="273"/>
      <c r="BW232" s="273"/>
    </row>
    <row r="233" spans="2:75" ht="22.5" customHeight="1" x14ac:dyDescent="0.25">
      <c r="B233" s="50" t="str">
        <f t="shared" si="46"/>
        <v/>
      </c>
      <c r="C233" s="137" t="str">
        <f t="shared" si="38"/>
        <v/>
      </c>
      <c r="D233" s="70" t="e">
        <f t="shared" si="37"/>
        <v>#N/A</v>
      </c>
      <c r="E233" s="70" t="e">
        <f t="shared" si="47"/>
        <v>#N/A</v>
      </c>
      <c r="F233" s="137" t="e">
        <f t="shared" si="45"/>
        <v>#N/A</v>
      </c>
      <c r="AD233" s="123" t="str">
        <f t="shared" si="39"/>
        <v/>
      </c>
      <c r="AE233" s="277" t="str">
        <f t="shared" si="40"/>
        <v/>
      </c>
      <c r="AF233" s="277"/>
      <c r="AG233" s="277"/>
      <c r="AH233" s="278" t="str">
        <f t="shared" si="41"/>
        <v/>
      </c>
      <c r="AI233" s="279"/>
      <c r="AJ233" s="279"/>
      <c r="AK233" s="279"/>
      <c r="AL233" s="278"/>
      <c r="AM233" s="279"/>
      <c r="AN233" s="279"/>
      <c r="AO233" s="279"/>
      <c r="AP233" s="133"/>
      <c r="AQ233" s="99" t="str">
        <f t="shared" si="42"/>
        <v/>
      </c>
      <c r="AR233" s="134"/>
      <c r="AS233" s="117" t="str">
        <f t="shared" si="43"/>
        <v/>
      </c>
      <c r="AT233" s="273"/>
      <c r="AU233" s="273"/>
      <c r="AV233" s="273"/>
      <c r="AW233" s="273"/>
      <c r="AX233" s="273"/>
      <c r="AY233" s="273"/>
      <c r="AZ233" s="273"/>
      <c r="BA233" s="273"/>
      <c r="BB233" s="273"/>
      <c r="BC233" s="273"/>
      <c r="BD233" s="273"/>
      <c r="BE233" s="273"/>
      <c r="BF233" s="135"/>
      <c r="BG233" s="117" t="str">
        <f t="shared" si="44"/>
        <v/>
      </c>
      <c r="BH233" s="273"/>
      <c r="BI233" s="273"/>
      <c r="BJ233" s="273"/>
      <c r="BK233" s="273"/>
      <c r="BL233" s="273"/>
      <c r="BM233" s="273"/>
      <c r="BN233" s="273"/>
      <c r="BO233" s="273"/>
      <c r="BP233" s="273"/>
      <c r="BQ233" s="273"/>
      <c r="BR233" s="273"/>
      <c r="BS233" s="273"/>
      <c r="BT233" s="273"/>
      <c r="BU233" s="273"/>
      <c r="BV233" s="273"/>
      <c r="BW233" s="273"/>
    </row>
    <row r="234" spans="2:75" ht="22.5" customHeight="1" x14ac:dyDescent="0.25">
      <c r="B234" s="50" t="str">
        <f t="shared" si="46"/>
        <v/>
      </c>
      <c r="C234" s="137" t="str">
        <f t="shared" si="38"/>
        <v/>
      </c>
      <c r="D234" s="70" t="e">
        <f t="shared" si="37"/>
        <v>#N/A</v>
      </c>
      <c r="E234" s="70" t="e">
        <f t="shared" si="47"/>
        <v>#N/A</v>
      </c>
      <c r="F234" s="137" t="e">
        <f t="shared" si="45"/>
        <v>#N/A</v>
      </c>
      <c r="AD234" s="123" t="str">
        <f t="shared" si="39"/>
        <v/>
      </c>
      <c r="AE234" s="277" t="str">
        <f t="shared" si="40"/>
        <v/>
      </c>
      <c r="AF234" s="277"/>
      <c r="AG234" s="277"/>
      <c r="AH234" s="278" t="str">
        <f t="shared" si="41"/>
        <v/>
      </c>
      <c r="AI234" s="279"/>
      <c r="AJ234" s="279"/>
      <c r="AK234" s="279"/>
      <c r="AL234" s="278"/>
      <c r="AM234" s="279"/>
      <c r="AN234" s="279"/>
      <c r="AO234" s="279"/>
      <c r="AP234" s="133"/>
      <c r="AQ234" s="99" t="str">
        <f t="shared" si="42"/>
        <v/>
      </c>
      <c r="AR234" s="134"/>
      <c r="AS234" s="117" t="str">
        <f t="shared" si="43"/>
        <v/>
      </c>
      <c r="AT234" s="273"/>
      <c r="AU234" s="273"/>
      <c r="AV234" s="273"/>
      <c r="AW234" s="273"/>
      <c r="AX234" s="273"/>
      <c r="AY234" s="273"/>
      <c r="AZ234" s="273"/>
      <c r="BA234" s="273"/>
      <c r="BB234" s="273"/>
      <c r="BC234" s="273"/>
      <c r="BD234" s="273"/>
      <c r="BE234" s="273"/>
      <c r="BF234" s="135"/>
      <c r="BG234" s="117" t="str">
        <f t="shared" si="44"/>
        <v/>
      </c>
      <c r="BH234" s="273"/>
      <c r="BI234" s="273"/>
      <c r="BJ234" s="273"/>
      <c r="BK234" s="273"/>
      <c r="BL234" s="273"/>
      <c r="BM234" s="273"/>
      <c r="BN234" s="273"/>
      <c r="BO234" s="273"/>
      <c r="BP234" s="273"/>
      <c r="BQ234" s="273"/>
      <c r="BR234" s="273"/>
      <c r="BS234" s="273"/>
      <c r="BT234" s="273"/>
      <c r="BU234" s="273"/>
      <c r="BV234" s="273"/>
      <c r="BW234" s="273"/>
    </row>
    <row r="235" spans="2:75" ht="22.5" customHeight="1" x14ac:dyDescent="0.25">
      <c r="B235" s="50" t="str">
        <f t="shared" si="46"/>
        <v/>
      </c>
      <c r="C235" s="137" t="str">
        <f t="shared" si="38"/>
        <v/>
      </c>
      <c r="D235" s="70" t="e">
        <f t="shared" si="37"/>
        <v>#N/A</v>
      </c>
      <c r="E235" s="70" t="e">
        <f t="shared" si="47"/>
        <v>#N/A</v>
      </c>
      <c r="F235" s="137" t="e">
        <f t="shared" si="45"/>
        <v>#N/A</v>
      </c>
      <c r="AD235" s="123" t="str">
        <f t="shared" si="39"/>
        <v/>
      </c>
      <c r="AE235" s="277" t="str">
        <f t="shared" si="40"/>
        <v/>
      </c>
      <c r="AF235" s="277"/>
      <c r="AG235" s="277"/>
      <c r="AH235" s="278" t="str">
        <f t="shared" si="41"/>
        <v/>
      </c>
      <c r="AI235" s="279"/>
      <c r="AJ235" s="279"/>
      <c r="AK235" s="279"/>
      <c r="AL235" s="278"/>
      <c r="AM235" s="279"/>
      <c r="AN235" s="279"/>
      <c r="AO235" s="279"/>
      <c r="AP235" s="133"/>
      <c r="AQ235" s="99" t="str">
        <f t="shared" si="42"/>
        <v/>
      </c>
      <c r="AR235" s="134"/>
      <c r="AS235" s="117" t="str">
        <f t="shared" si="43"/>
        <v/>
      </c>
      <c r="AT235" s="273"/>
      <c r="AU235" s="273"/>
      <c r="AV235" s="273"/>
      <c r="AW235" s="273"/>
      <c r="AX235" s="273"/>
      <c r="AY235" s="273"/>
      <c r="AZ235" s="273"/>
      <c r="BA235" s="273"/>
      <c r="BB235" s="273"/>
      <c r="BC235" s="273"/>
      <c r="BD235" s="273"/>
      <c r="BE235" s="273"/>
      <c r="BF235" s="135"/>
      <c r="BG235" s="117" t="str">
        <f t="shared" si="44"/>
        <v/>
      </c>
      <c r="BH235" s="273"/>
      <c r="BI235" s="273"/>
      <c r="BJ235" s="273"/>
      <c r="BK235" s="273"/>
      <c r="BL235" s="273"/>
      <c r="BM235" s="273"/>
      <c r="BN235" s="273"/>
      <c r="BO235" s="273"/>
      <c r="BP235" s="273"/>
      <c r="BQ235" s="273"/>
      <c r="BR235" s="273"/>
      <c r="BS235" s="273"/>
      <c r="BT235" s="273"/>
      <c r="BU235" s="273"/>
      <c r="BV235" s="273"/>
      <c r="BW235" s="273"/>
    </row>
    <row r="236" spans="2:75" ht="22.5" customHeight="1" x14ac:dyDescent="0.25">
      <c r="B236" s="50" t="str">
        <f t="shared" si="46"/>
        <v/>
      </c>
      <c r="C236" s="137" t="str">
        <f t="shared" si="38"/>
        <v/>
      </c>
      <c r="D236" s="70" t="e">
        <f t="shared" si="37"/>
        <v>#N/A</v>
      </c>
      <c r="E236" s="70" t="e">
        <f t="shared" si="47"/>
        <v>#N/A</v>
      </c>
      <c r="F236" s="137" t="e">
        <f t="shared" si="45"/>
        <v>#N/A</v>
      </c>
      <c r="AD236" s="123" t="str">
        <f t="shared" si="39"/>
        <v/>
      </c>
      <c r="AE236" s="277" t="str">
        <f t="shared" si="40"/>
        <v/>
      </c>
      <c r="AF236" s="277"/>
      <c r="AG236" s="277"/>
      <c r="AH236" s="278" t="str">
        <f t="shared" si="41"/>
        <v/>
      </c>
      <c r="AI236" s="279"/>
      <c r="AJ236" s="279"/>
      <c r="AK236" s="279"/>
      <c r="AL236" s="278"/>
      <c r="AM236" s="279"/>
      <c r="AN236" s="279"/>
      <c r="AO236" s="279"/>
      <c r="AP236" s="133"/>
      <c r="AQ236" s="99" t="str">
        <f t="shared" si="42"/>
        <v/>
      </c>
      <c r="AR236" s="134"/>
      <c r="AS236" s="117" t="str">
        <f t="shared" si="43"/>
        <v/>
      </c>
      <c r="AT236" s="273"/>
      <c r="AU236" s="273"/>
      <c r="AV236" s="273"/>
      <c r="AW236" s="273"/>
      <c r="AX236" s="273"/>
      <c r="AY236" s="273"/>
      <c r="AZ236" s="273"/>
      <c r="BA236" s="273"/>
      <c r="BB236" s="273"/>
      <c r="BC236" s="273"/>
      <c r="BD236" s="273"/>
      <c r="BE236" s="273"/>
      <c r="BF236" s="135"/>
      <c r="BG236" s="117" t="str">
        <f t="shared" si="44"/>
        <v/>
      </c>
      <c r="BH236" s="273"/>
      <c r="BI236" s="273"/>
      <c r="BJ236" s="273"/>
      <c r="BK236" s="273"/>
      <c r="BL236" s="273"/>
      <c r="BM236" s="273"/>
      <c r="BN236" s="273"/>
      <c r="BO236" s="273"/>
      <c r="BP236" s="273"/>
      <c r="BQ236" s="273"/>
      <c r="BR236" s="273"/>
      <c r="BS236" s="273"/>
      <c r="BT236" s="273"/>
      <c r="BU236" s="273"/>
      <c r="BV236" s="273"/>
      <c r="BW236" s="273"/>
    </row>
    <row r="237" spans="2:75" ht="22.5" customHeight="1" x14ac:dyDescent="0.25">
      <c r="B237" s="50" t="str">
        <f t="shared" si="46"/>
        <v/>
      </c>
      <c r="C237" s="137" t="str">
        <f t="shared" si="38"/>
        <v/>
      </c>
      <c r="D237" s="70" t="e">
        <f t="shared" si="37"/>
        <v>#N/A</v>
      </c>
      <c r="E237" s="70" t="e">
        <f t="shared" si="47"/>
        <v>#N/A</v>
      </c>
      <c r="F237" s="137" t="e">
        <f t="shared" si="45"/>
        <v>#N/A</v>
      </c>
      <c r="AD237" s="123" t="str">
        <f t="shared" si="39"/>
        <v/>
      </c>
      <c r="AE237" s="277" t="str">
        <f t="shared" si="40"/>
        <v/>
      </c>
      <c r="AF237" s="277"/>
      <c r="AG237" s="277"/>
      <c r="AH237" s="278" t="str">
        <f t="shared" si="41"/>
        <v/>
      </c>
      <c r="AI237" s="279"/>
      <c r="AJ237" s="279"/>
      <c r="AK237" s="279"/>
      <c r="AL237" s="278"/>
      <c r="AM237" s="279"/>
      <c r="AN237" s="279"/>
      <c r="AO237" s="279"/>
      <c r="AP237" s="133"/>
      <c r="AQ237" s="99" t="str">
        <f t="shared" si="42"/>
        <v/>
      </c>
      <c r="AR237" s="134"/>
      <c r="AS237" s="117" t="str">
        <f t="shared" si="43"/>
        <v/>
      </c>
      <c r="AT237" s="273"/>
      <c r="AU237" s="273"/>
      <c r="AV237" s="273"/>
      <c r="AW237" s="273"/>
      <c r="AX237" s="273"/>
      <c r="AY237" s="273"/>
      <c r="AZ237" s="273"/>
      <c r="BA237" s="273"/>
      <c r="BB237" s="273"/>
      <c r="BC237" s="273"/>
      <c r="BD237" s="273"/>
      <c r="BE237" s="273"/>
      <c r="BF237" s="135"/>
      <c r="BG237" s="117" t="str">
        <f t="shared" si="44"/>
        <v/>
      </c>
      <c r="BH237" s="273"/>
      <c r="BI237" s="273"/>
      <c r="BJ237" s="273"/>
      <c r="BK237" s="273"/>
      <c r="BL237" s="273"/>
      <c r="BM237" s="273"/>
      <c r="BN237" s="273"/>
      <c r="BO237" s="273"/>
      <c r="BP237" s="273"/>
      <c r="BQ237" s="273"/>
      <c r="BR237" s="273"/>
      <c r="BS237" s="273"/>
      <c r="BT237" s="273"/>
      <c r="BU237" s="273"/>
      <c r="BV237" s="273"/>
      <c r="BW237" s="273"/>
    </row>
    <row r="238" spans="2:75" ht="22.5" customHeight="1" x14ac:dyDescent="0.25">
      <c r="B238" s="50" t="str">
        <f t="shared" si="46"/>
        <v/>
      </c>
      <c r="C238" s="137" t="str">
        <f t="shared" si="38"/>
        <v/>
      </c>
      <c r="D238" s="70" t="e">
        <f t="shared" si="37"/>
        <v>#N/A</v>
      </c>
      <c r="E238" s="70" t="e">
        <f t="shared" si="47"/>
        <v>#N/A</v>
      </c>
      <c r="F238" s="137" t="e">
        <f t="shared" si="45"/>
        <v>#N/A</v>
      </c>
      <c r="AD238" s="123" t="str">
        <f t="shared" si="39"/>
        <v/>
      </c>
      <c r="AE238" s="277" t="str">
        <f t="shared" si="40"/>
        <v/>
      </c>
      <c r="AF238" s="277"/>
      <c r="AG238" s="277"/>
      <c r="AH238" s="278" t="str">
        <f t="shared" si="41"/>
        <v/>
      </c>
      <c r="AI238" s="279"/>
      <c r="AJ238" s="279"/>
      <c r="AK238" s="279"/>
      <c r="AL238" s="278"/>
      <c r="AM238" s="279"/>
      <c r="AN238" s="279"/>
      <c r="AO238" s="279"/>
      <c r="AP238" s="133"/>
      <c r="AQ238" s="99" t="str">
        <f t="shared" si="42"/>
        <v/>
      </c>
      <c r="AR238" s="134"/>
      <c r="AS238" s="117" t="str">
        <f t="shared" si="43"/>
        <v/>
      </c>
      <c r="AT238" s="273"/>
      <c r="AU238" s="273"/>
      <c r="AV238" s="273"/>
      <c r="AW238" s="273"/>
      <c r="AX238" s="273"/>
      <c r="AY238" s="273"/>
      <c r="AZ238" s="273"/>
      <c r="BA238" s="273"/>
      <c r="BB238" s="273"/>
      <c r="BC238" s="273"/>
      <c r="BD238" s="273"/>
      <c r="BE238" s="273"/>
      <c r="BF238" s="135"/>
      <c r="BG238" s="117" t="str">
        <f t="shared" si="44"/>
        <v/>
      </c>
      <c r="BH238" s="273"/>
      <c r="BI238" s="273"/>
      <c r="BJ238" s="273"/>
      <c r="BK238" s="273"/>
      <c r="BL238" s="273"/>
      <c r="BM238" s="273"/>
      <c r="BN238" s="273"/>
      <c r="BO238" s="273"/>
      <c r="BP238" s="273"/>
      <c r="BQ238" s="273"/>
      <c r="BR238" s="273"/>
      <c r="BS238" s="273"/>
      <c r="BT238" s="273"/>
      <c r="BU238" s="273"/>
      <c r="BV238" s="273"/>
      <c r="BW238" s="273"/>
    </row>
    <row r="239" spans="2:75" ht="22.5" customHeight="1" x14ac:dyDescent="0.25">
      <c r="B239" s="50" t="str">
        <f t="shared" si="46"/>
        <v/>
      </c>
      <c r="C239" s="137" t="str">
        <f t="shared" si="38"/>
        <v/>
      </c>
      <c r="D239" s="70" t="e">
        <f t="shared" si="37"/>
        <v>#N/A</v>
      </c>
      <c r="E239" s="70" t="e">
        <f t="shared" si="47"/>
        <v>#N/A</v>
      </c>
      <c r="F239" s="137" t="e">
        <f t="shared" si="45"/>
        <v>#N/A</v>
      </c>
      <c r="AD239" s="123" t="str">
        <f t="shared" si="39"/>
        <v/>
      </c>
      <c r="AE239" s="277" t="str">
        <f t="shared" si="40"/>
        <v/>
      </c>
      <c r="AF239" s="277"/>
      <c r="AG239" s="277"/>
      <c r="AH239" s="278" t="str">
        <f t="shared" si="41"/>
        <v/>
      </c>
      <c r="AI239" s="279"/>
      <c r="AJ239" s="279"/>
      <c r="AK239" s="279"/>
      <c r="AL239" s="278"/>
      <c r="AM239" s="279"/>
      <c r="AN239" s="279"/>
      <c r="AO239" s="279"/>
      <c r="AP239" s="133"/>
      <c r="AQ239" s="99" t="str">
        <f t="shared" si="42"/>
        <v/>
      </c>
      <c r="AR239" s="134"/>
      <c r="AS239" s="117" t="str">
        <f t="shared" si="43"/>
        <v/>
      </c>
      <c r="AT239" s="273"/>
      <c r="AU239" s="273"/>
      <c r="AV239" s="273"/>
      <c r="AW239" s="273"/>
      <c r="AX239" s="273"/>
      <c r="AY239" s="273"/>
      <c r="AZ239" s="273"/>
      <c r="BA239" s="273"/>
      <c r="BB239" s="273"/>
      <c r="BC239" s="273"/>
      <c r="BD239" s="273"/>
      <c r="BE239" s="273"/>
      <c r="BF239" s="135"/>
      <c r="BG239" s="117" t="str">
        <f t="shared" si="44"/>
        <v/>
      </c>
      <c r="BH239" s="273"/>
      <c r="BI239" s="273"/>
      <c r="BJ239" s="273"/>
      <c r="BK239" s="273"/>
      <c r="BL239" s="273"/>
      <c r="BM239" s="273"/>
      <c r="BN239" s="273"/>
      <c r="BO239" s="273"/>
      <c r="BP239" s="273"/>
      <c r="BQ239" s="273"/>
      <c r="BR239" s="273"/>
      <c r="BS239" s="273"/>
      <c r="BT239" s="273"/>
      <c r="BU239" s="273"/>
      <c r="BV239" s="273"/>
      <c r="BW239" s="273"/>
    </row>
    <row r="240" spans="2:75" ht="22.5" customHeight="1" x14ac:dyDescent="0.25">
      <c r="B240" s="50" t="str">
        <f t="shared" si="46"/>
        <v/>
      </c>
      <c r="C240" s="137" t="str">
        <f t="shared" si="38"/>
        <v/>
      </c>
      <c r="D240" s="70" t="e">
        <f t="shared" si="37"/>
        <v>#N/A</v>
      </c>
      <c r="E240" s="70" t="e">
        <f t="shared" si="47"/>
        <v>#N/A</v>
      </c>
      <c r="F240" s="137" t="e">
        <f t="shared" si="45"/>
        <v>#N/A</v>
      </c>
      <c r="AD240" s="123" t="str">
        <f t="shared" si="39"/>
        <v/>
      </c>
      <c r="AE240" s="277" t="str">
        <f t="shared" si="40"/>
        <v/>
      </c>
      <c r="AF240" s="277"/>
      <c r="AG240" s="277"/>
      <c r="AH240" s="278" t="str">
        <f t="shared" si="41"/>
        <v/>
      </c>
      <c r="AI240" s="279"/>
      <c r="AJ240" s="279"/>
      <c r="AK240" s="279"/>
      <c r="AL240" s="278"/>
      <c r="AM240" s="279"/>
      <c r="AN240" s="279"/>
      <c r="AO240" s="279"/>
      <c r="AP240" s="133"/>
      <c r="AQ240" s="99" t="str">
        <f t="shared" si="42"/>
        <v/>
      </c>
      <c r="AR240" s="134"/>
      <c r="AS240" s="117" t="str">
        <f t="shared" si="43"/>
        <v/>
      </c>
      <c r="AT240" s="273"/>
      <c r="AU240" s="273"/>
      <c r="AV240" s="273"/>
      <c r="AW240" s="273"/>
      <c r="AX240" s="273"/>
      <c r="AY240" s="273"/>
      <c r="AZ240" s="273"/>
      <c r="BA240" s="273"/>
      <c r="BB240" s="273"/>
      <c r="BC240" s="273"/>
      <c r="BD240" s="273"/>
      <c r="BE240" s="273"/>
      <c r="BF240" s="135"/>
      <c r="BG240" s="117" t="str">
        <f t="shared" si="44"/>
        <v/>
      </c>
      <c r="BH240" s="273"/>
      <c r="BI240" s="273"/>
      <c r="BJ240" s="273"/>
      <c r="BK240" s="273"/>
      <c r="BL240" s="273"/>
      <c r="BM240" s="273"/>
      <c r="BN240" s="273"/>
      <c r="BO240" s="273"/>
      <c r="BP240" s="273"/>
      <c r="BQ240" s="273"/>
      <c r="BR240" s="273"/>
      <c r="BS240" s="273"/>
      <c r="BT240" s="273"/>
      <c r="BU240" s="273"/>
      <c r="BV240" s="273"/>
      <c r="BW240" s="273"/>
    </row>
    <row r="241" spans="2:75" ht="22.5" customHeight="1" x14ac:dyDescent="0.25">
      <c r="B241" s="50" t="str">
        <f t="shared" si="46"/>
        <v/>
      </c>
      <c r="C241" s="137" t="str">
        <f t="shared" si="38"/>
        <v/>
      </c>
      <c r="D241" s="70" t="e">
        <f t="shared" si="37"/>
        <v>#N/A</v>
      </c>
      <c r="E241" s="70" t="e">
        <f t="shared" si="47"/>
        <v>#N/A</v>
      </c>
      <c r="F241" s="137" t="e">
        <f t="shared" si="45"/>
        <v>#N/A</v>
      </c>
      <c r="AD241" s="123" t="str">
        <f t="shared" si="39"/>
        <v/>
      </c>
      <c r="AE241" s="277" t="str">
        <f t="shared" si="40"/>
        <v/>
      </c>
      <c r="AF241" s="277"/>
      <c r="AG241" s="277"/>
      <c r="AH241" s="278" t="str">
        <f t="shared" si="41"/>
        <v/>
      </c>
      <c r="AI241" s="279"/>
      <c r="AJ241" s="279"/>
      <c r="AK241" s="279"/>
      <c r="AL241" s="278"/>
      <c r="AM241" s="279"/>
      <c r="AN241" s="279"/>
      <c r="AO241" s="279"/>
      <c r="AP241" s="133"/>
      <c r="AQ241" s="99" t="str">
        <f t="shared" si="42"/>
        <v/>
      </c>
      <c r="AR241" s="134"/>
      <c r="AS241" s="117" t="str">
        <f t="shared" si="43"/>
        <v/>
      </c>
      <c r="AT241" s="273"/>
      <c r="AU241" s="273"/>
      <c r="AV241" s="273"/>
      <c r="AW241" s="273"/>
      <c r="AX241" s="273"/>
      <c r="AY241" s="273"/>
      <c r="AZ241" s="273"/>
      <c r="BA241" s="273"/>
      <c r="BB241" s="273"/>
      <c r="BC241" s="273"/>
      <c r="BD241" s="273"/>
      <c r="BE241" s="273"/>
      <c r="BF241" s="135"/>
      <c r="BG241" s="117" t="str">
        <f t="shared" si="44"/>
        <v/>
      </c>
      <c r="BH241" s="273"/>
      <c r="BI241" s="273"/>
      <c r="BJ241" s="273"/>
      <c r="BK241" s="273"/>
      <c r="BL241" s="273"/>
      <c r="BM241" s="273"/>
      <c r="BN241" s="273"/>
      <c r="BO241" s="273"/>
      <c r="BP241" s="273"/>
      <c r="BQ241" s="273"/>
      <c r="BR241" s="273"/>
      <c r="BS241" s="273"/>
      <c r="BT241" s="273"/>
      <c r="BU241" s="273"/>
      <c r="BV241" s="273"/>
      <c r="BW241" s="273"/>
    </row>
    <row r="242" spans="2:75" ht="22.5" customHeight="1" x14ac:dyDescent="0.25">
      <c r="B242" s="50" t="str">
        <f t="shared" si="46"/>
        <v/>
      </c>
      <c r="C242" s="137" t="str">
        <f t="shared" si="38"/>
        <v/>
      </c>
      <c r="D242" s="70" t="e">
        <f t="shared" si="37"/>
        <v>#N/A</v>
      </c>
      <c r="E242" s="70" t="e">
        <f t="shared" si="47"/>
        <v>#N/A</v>
      </c>
      <c r="F242" s="137" t="e">
        <f t="shared" si="45"/>
        <v>#N/A</v>
      </c>
      <c r="AD242" s="123" t="str">
        <f t="shared" si="39"/>
        <v/>
      </c>
      <c r="AE242" s="277" t="str">
        <f t="shared" si="40"/>
        <v/>
      </c>
      <c r="AF242" s="277"/>
      <c r="AG242" s="277"/>
      <c r="AH242" s="278" t="str">
        <f t="shared" si="41"/>
        <v/>
      </c>
      <c r="AI242" s="279"/>
      <c r="AJ242" s="279"/>
      <c r="AK242" s="279"/>
      <c r="AL242" s="278"/>
      <c r="AM242" s="279"/>
      <c r="AN242" s="279"/>
      <c r="AO242" s="279"/>
      <c r="AP242" s="133"/>
      <c r="AQ242" s="99" t="str">
        <f t="shared" si="42"/>
        <v/>
      </c>
      <c r="AR242" s="134"/>
      <c r="AS242" s="117" t="str">
        <f t="shared" si="43"/>
        <v/>
      </c>
      <c r="AT242" s="273"/>
      <c r="AU242" s="273"/>
      <c r="AV242" s="273"/>
      <c r="AW242" s="273"/>
      <c r="AX242" s="273"/>
      <c r="AY242" s="273"/>
      <c r="AZ242" s="273"/>
      <c r="BA242" s="273"/>
      <c r="BB242" s="273"/>
      <c r="BC242" s="273"/>
      <c r="BD242" s="273"/>
      <c r="BE242" s="273"/>
      <c r="BF242" s="135"/>
      <c r="BG242" s="117" t="str">
        <f t="shared" si="44"/>
        <v/>
      </c>
      <c r="BH242" s="273"/>
      <c r="BI242" s="273"/>
      <c r="BJ242" s="273"/>
      <c r="BK242" s="273"/>
      <c r="BL242" s="273"/>
      <c r="BM242" s="273"/>
      <c r="BN242" s="273"/>
      <c r="BO242" s="273"/>
      <c r="BP242" s="273"/>
      <c r="BQ242" s="273"/>
      <c r="BR242" s="273"/>
      <c r="BS242" s="273"/>
      <c r="BT242" s="273"/>
      <c r="BU242" s="273"/>
      <c r="BV242" s="273"/>
      <c r="BW242" s="273"/>
    </row>
    <row r="243" spans="2:75" ht="22.5" customHeight="1" x14ac:dyDescent="0.25">
      <c r="B243" s="50" t="str">
        <f t="shared" si="46"/>
        <v/>
      </c>
      <c r="C243" s="137" t="str">
        <f t="shared" si="38"/>
        <v/>
      </c>
      <c r="D243" s="70" t="e">
        <f t="shared" si="37"/>
        <v>#N/A</v>
      </c>
      <c r="E243" s="70" t="e">
        <f t="shared" si="47"/>
        <v>#N/A</v>
      </c>
      <c r="F243" s="137" t="e">
        <f t="shared" si="45"/>
        <v>#N/A</v>
      </c>
      <c r="AD243" s="123" t="str">
        <f t="shared" si="39"/>
        <v/>
      </c>
      <c r="AE243" s="277" t="str">
        <f t="shared" si="40"/>
        <v/>
      </c>
      <c r="AF243" s="277"/>
      <c r="AG243" s="277"/>
      <c r="AH243" s="278" t="str">
        <f t="shared" si="41"/>
        <v/>
      </c>
      <c r="AI243" s="279"/>
      <c r="AJ243" s="279"/>
      <c r="AK243" s="279"/>
      <c r="AL243" s="278"/>
      <c r="AM243" s="279"/>
      <c r="AN243" s="279"/>
      <c r="AO243" s="279"/>
      <c r="AP243" s="133"/>
      <c r="AQ243" s="99" t="str">
        <f t="shared" si="42"/>
        <v/>
      </c>
      <c r="AR243" s="134"/>
      <c r="AS243" s="117" t="str">
        <f t="shared" si="43"/>
        <v/>
      </c>
      <c r="AT243" s="273"/>
      <c r="AU243" s="273"/>
      <c r="AV243" s="273"/>
      <c r="AW243" s="273"/>
      <c r="AX243" s="273"/>
      <c r="AY243" s="273"/>
      <c r="AZ243" s="273"/>
      <c r="BA243" s="273"/>
      <c r="BB243" s="273"/>
      <c r="BC243" s="273"/>
      <c r="BD243" s="273"/>
      <c r="BE243" s="273"/>
      <c r="BF243" s="135"/>
      <c r="BG243" s="117" t="str">
        <f t="shared" si="44"/>
        <v/>
      </c>
      <c r="BH243" s="273"/>
      <c r="BI243" s="273"/>
      <c r="BJ243" s="273"/>
      <c r="BK243" s="273"/>
      <c r="BL243" s="273"/>
      <c r="BM243" s="273"/>
      <c r="BN243" s="273"/>
      <c r="BO243" s="273"/>
      <c r="BP243" s="273"/>
      <c r="BQ243" s="273"/>
      <c r="BR243" s="273"/>
      <c r="BS243" s="273"/>
      <c r="BT243" s="273"/>
      <c r="BU243" s="273"/>
      <c r="BV243" s="273"/>
      <c r="BW243" s="273"/>
    </row>
    <row r="244" spans="2:75" ht="22.5" customHeight="1" x14ac:dyDescent="0.25">
      <c r="B244" s="50" t="str">
        <f t="shared" si="46"/>
        <v/>
      </c>
      <c r="C244" s="137" t="str">
        <f t="shared" si="38"/>
        <v/>
      </c>
      <c r="D244" s="70" t="e">
        <f t="shared" si="37"/>
        <v>#N/A</v>
      </c>
      <c r="E244" s="70" t="e">
        <f t="shared" si="47"/>
        <v>#N/A</v>
      </c>
      <c r="F244" s="137" t="e">
        <f t="shared" si="45"/>
        <v>#N/A</v>
      </c>
      <c r="AD244" s="123" t="str">
        <f t="shared" si="39"/>
        <v/>
      </c>
      <c r="AE244" s="277" t="str">
        <f t="shared" si="40"/>
        <v/>
      </c>
      <c r="AF244" s="277"/>
      <c r="AG244" s="277"/>
      <c r="AH244" s="278" t="str">
        <f t="shared" si="41"/>
        <v/>
      </c>
      <c r="AI244" s="279"/>
      <c r="AJ244" s="279"/>
      <c r="AK244" s="279"/>
      <c r="AL244" s="278"/>
      <c r="AM244" s="279"/>
      <c r="AN244" s="279"/>
      <c r="AO244" s="279"/>
      <c r="AP244" s="133"/>
      <c r="AQ244" s="99" t="str">
        <f t="shared" si="42"/>
        <v/>
      </c>
      <c r="AR244" s="134"/>
      <c r="AS244" s="117" t="str">
        <f t="shared" si="43"/>
        <v/>
      </c>
      <c r="AT244" s="273"/>
      <c r="AU244" s="273"/>
      <c r="AV244" s="273"/>
      <c r="AW244" s="273"/>
      <c r="AX244" s="273"/>
      <c r="AY244" s="273"/>
      <c r="AZ244" s="273"/>
      <c r="BA244" s="273"/>
      <c r="BB244" s="273"/>
      <c r="BC244" s="273"/>
      <c r="BD244" s="273"/>
      <c r="BE244" s="273"/>
      <c r="BF244" s="135"/>
      <c r="BG244" s="117" t="str">
        <f t="shared" si="44"/>
        <v/>
      </c>
      <c r="BH244" s="273"/>
      <c r="BI244" s="273"/>
      <c r="BJ244" s="273"/>
      <c r="BK244" s="273"/>
      <c r="BL244" s="273"/>
      <c r="BM244" s="273"/>
      <c r="BN244" s="273"/>
      <c r="BO244" s="273"/>
      <c r="BP244" s="273"/>
      <c r="BQ244" s="273"/>
      <c r="BR244" s="273"/>
      <c r="BS244" s="273"/>
      <c r="BT244" s="273"/>
      <c r="BU244" s="273"/>
      <c r="BV244" s="273"/>
      <c r="BW244" s="273"/>
    </row>
    <row r="245" spans="2:75" ht="22.5" customHeight="1" x14ac:dyDescent="0.25">
      <c r="B245" s="50" t="str">
        <f t="shared" si="46"/>
        <v/>
      </c>
      <c r="C245" s="137" t="str">
        <f t="shared" si="38"/>
        <v/>
      </c>
      <c r="D245" s="70" t="e">
        <f t="shared" si="37"/>
        <v>#N/A</v>
      </c>
      <c r="E245" s="70" t="e">
        <f t="shared" si="47"/>
        <v>#N/A</v>
      </c>
      <c r="F245" s="137" t="e">
        <f t="shared" si="45"/>
        <v>#N/A</v>
      </c>
      <c r="AD245" s="123" t="str">
        <f t="shared" si="39"/>
        <v/>
      </c>
      <c r="AE245" s="277" t="str">
        <f t="shared" si="40"/>
        <v/>
      </c>
      <c r="AF245" s="277"/>
      <c r="AG245" s="277"/>
      <c r="AH245" s="278" t="str">
        <f t="shared" si="41"/>
        <v/>
      </c>
      <c r="AI245" s="279"/>
      <c r="AJ245" s="279"/>
      <c r="AK245" s="279"/>
      <c r="AL245" s="278"/>
      <c r="AM245" s="279"/>
      <c r="AN245" s="279"/>
      <c r="AO245" s="279"/>
      <c r="AP245" s="133"/>
      <c r="AQ245" s="99" t="str">
        <f t="shared" si="42"/>
        <v/>
      </c>
      <c r="AR245" s="134"/>
      <c r="AS245" s="117" t="str">
        <f t="shared" si="43"/>
        <v/>
      </c>
      <c r="AT245" s="273"/>
      <c r="AU245" s="273"/>
      <c r="AV245" s="273"/>
      <c r="AW245" s="273"/>
      <c r="AX245" s="273"/>
      <c r="AY245" s="273"/>
      <c r="AZ245" s="273"/>
      <c r="BA245" s="273"/>
      <c r="BB245" s="273"/>
      <c r="BC245" s="273"/>
      <c r="BD245" s="273"/>
      <c r="BE245" s="273"/>
      <c r="BF245" s="135"/>
      <c r="BG245" s="117" t="str">
        <f t="shared" si="44"/>
        <v/>
      </c>
      <c r="BH245" s="273"/>
      <c r="BI245" s="273"/>
      <c r="BJ245" s="273"/>
      <c r="BK245" s="273"/>
      <c r="BL245" s="273"/>
      <c r="BM245" s="273"/>
      <c r="BN245" s="273"/>
      <c r="BO245" s="273"/>
      <c r="BP245" s="273"/>
      <c r="BQ245" s="273"/>
      <c r="BR245" s="273"/>
      <c r="BS245" s="273"/>
      <c r="BT245" s="273"/>
      <c r="BU245" s="273"/>
      <c r="BV245" s="273"/>
      <c r="BW245" s="273"/>
    </row>
    <row r="246" spans="2:75" ht="22.5" customHeight="1" x14ac:dyDescent="0.25">
      <c r="B246" s="50" t="str">
        <f t="shared" si="46"/>
        <v/>
      </c>
      <c r="C246" s="137" t="str">
        <f t="shared" si="38"/>
        <v/>
      </c>
      <c r="D246" s="70" t="e">
        <f t="shared" si="37"/>
        <v>#N/A</v>
      </c>
      <c r="E246" s="70" t="e">
        <f t="shared" si="47"/>
        <v>#N/A</v>
      </c>
      <c r="F246" s="137" t="e">
        <f t="shared" si="45"/>
        <v>#N/A</v>
      </c>
      <c r="AD246" s="123" t="str">
        <f t="shared" si="39"/>
        <v/>
      </c>
      <c r="AE246" s="277" t="str">
        <f t="shared" si="40"/>
        <v/>
      </c>
      <c r="AF246" s="277"/>
      <c r="AG246" s="277"/>
      <c r="AH246" s="278" t="str">
        <f t="shared" si="41"/>
        <v/>
      </c>
      <c r="AI246" s="279"/>
      <c r="AJ246" s="279"/>
      <c r="AK246" s="279"/>
      <c r="AL246" s="278"/>
      <c r="AM246" s="279"/>
      <c r="AN246" s="279"/>
      <c r="AO246" s="279"/>
      <c r="AP246" s="133"/>
      <c r="AQ246" s="99" t="str">
        <f t="shared" si="42"/>
        <v/>
      </c>
      <c r="AR246" s="134"/>
      <c r="AS246" s="117" t="str">
        <f t="shared" si="43"/>
        <v/>
      </c>
      <c r="AT246" s="273"/>
      <c r="AU246" s="273"/>
      <c r="AV246" s="273"/>
      <c r="AW246" s="273"/>
      <c r="AX246" s="273"/>
      <c r="AY246" s="273"/>
      <c r="AZ246" s="273"/>
      <c r="BA246" s="273"/>
      <c r="BB246" s="273"/>
      <c r="BC246" s="273"/>
      <c r="BD246" s="273"/>
      <c r="BE246" s="273"/>
      <c r="BF246" s="135"/>
      <c r="BG246" s="117" t="str">
        <f t="shared" si="44"/>
        <v/>
      </c>
      <c r="BH246" s="273"/>
      <c r="BI246" s="273"/>
      <c r="BJ246" s="273"/>
      <c r="BK246" s="273"/>
      <c r="BL246" s="273"/>
      <c r="BM246" s="273"/>
      <c r="BN246" s="273"/>
      <c r="BO246" s="273"/>
      <c r="BP246" s="273"/>
      <c r="BQ246" s="273"/>
      <c r="BR246" s="273"/>
      <c r="BS246" s="273"/>
      <c r="BT246" s="273"/>
      <c r="BU246" s="273"/>
      <c r="BV246" s="273"/>
      <c r="BW246" s="273"/>
    </row>
    <row r="247" spans="2:75" ht="22.5" customHeight="1" x14ac:dyDescent="0.25">
      <c r="B247" s="50" t="str">
        <f t="shared" si="46"/>
        <v/>
      </c>
      <c r="C247" s="137" t="str">
        <f t="shared" si="38"/>
        <v/>
      </c>
      <c r="D247" s="70" t="e">
        <f t="shared" si="37"/>
        <v>#N/A</v>
      </c>
      <c r="E247" s="70" t="e">
        <f t="shared" si="47"/>
        <v>#N/A</v>
      </c>
      <c r="F247" s="137" t="e">
        <f t="shared" si="45"/>
        <v>#N/A</v>
      </c>
      <c r="AD247" s="123" t="str">
        <f t="shared" si="39"/>
        <v/>
      </c>
      <c r="AE247" s="277" t="str">
        <f t="shared" si="40"/>
        <v/>
      </c>
      <c r="AF247" s="277"/>
      <c r="AG247" s="277"/>
      <c r="AH247" s="278" t="str">
        <f t="shared" si="41"/>
        <v/>
      </c>
      <c r="AI247" s="279"/>
      <c r="AJ247" s="279"/>
      <c r="AK247" s="279"/>
      <c r="AL247" s="278"/>
      <c r="AM247" s="279"/>
      <c r="AN247" s="279"/>
      <c r="AO247" s="279"/>
      <c r="AP247" s="133"/>
      <c r="AQ247" s="99" t="str">
        <f t="shared" si="42"/>
        <v/>
      </c>
      <c r="AR247" s="134"/>
      <c r="AS247" s="117" t="str">
        <f t="shared" si="43"/>
        <v/>
      </c>
      <c r="AT247" s="273"/>
      <c r="AU247" s="273"/>
      <c r="AV247" s="273"/>
      <c r="AW247" s="273"/>
      <c r="AX247" s="273"/>
      <c r="AY247" s="273"/>
      <c r="AZ247" s="273"/>
      <c r="BA247" s="273"/>
      <c r="BB247" s="273"/>
      <c r="BC247" s="273"/>
      <c r="BD247" s="273"/>
      <c r="BE247" s="273"/>
      <c r="BF247" s="135"/>
      <c r="BG247" s="117" t="str">
        <f t="shared" si="44"/>
        <v/>
      </c>
      <c r="BH247" s="273"/>
      <c r="BI247" s="273"/>
      <c r="BJ247" s="273"/>
      <c r="BK247" s="273"/>
      <c r="BL247" s="273"/>
      <c r="BM247" s="273"/>
      <c r="BN247" s="273"/>
      <c r="BO247" s="273"/>
      <c r="BP247" s="273"/>
      <c r="BQ247" s="273"/>
      <c r="BR247" s="273"/>
      <c r="BS247" s="273"/>
      <c r="BT247" s="273"/>
      <c r="BU247" s="273"/>
      <c r="BV247" s="273"/>
      <c r="BW247" s="273"/>
    </row>
    <row r="248" spans="2:75" ht="22.5" customHeight="1" x14ac:dyDescent="0.25">
      <c r="B248" s="50" t="str">
        <f t="shared" si="46"/>
        <v/>
      </c>
      <c r="C248" s="137" t="str">
        <f t="shared" si="38"/>
        <v/>
      </c>
      <c r="D248" s="70" t="e">
        <f t="shared" si="37"/>
        <v>#N/A</v>
      </c>
      <c r="E248" s="70" t="e">
        <f t="shared" si="47"/>
        <v>#N/A</v>
      </c>
      <c r="F248" s="137" t="e">
        <f t="shared" si="45"/>
        <v>#N/A</v>
      </c>
      <c r="AD248" s="123" t="str">
        <f t="shared" si="39"/>
        <v/>
      </c>
      <c r="AE248" s="277" t="str">
        <f t="shared" si="40"/>
        <v/>
      </c>
      <c r="AF248" s="277"/>
      <c r="AG248" s="277"/>
      <c r="AH248" s="278" t="str">
        <f t="shared" si="41"/>
        <v/>
      </c>
      <c r="AI248" s="279"/>
      <c r="AJ248" s="279"/>
      <c r="AK248" s="279"/>
      <c r="AL248" s="278"/>
      <c r="AM248" s="279"/>
      <c r="AN248" s="279"/>
      <c r="AO248" s="279"/>
      <c r="AP248" s="133"/>
      <c r="AQ248" s="99" t="str">
        <f t="shared" si="42"/>
        <v/>
      </c>
      <c r="AR248" s="134"/>
      <c r="AS248" s="117" t="str">
        <f t="shared" si="43"/>
        <v/>
      </c>
      <c r="AT248" s="273"/>
      <c r="AU248" s="273"/>
      <c r="AV248" s="273"/>
      <c r="AW248" s="273"/>
      <c r="AX248" s="273"/>
      <c r="AY248" s="273"/>
      <c r="AZ248" s="273"/>
      <c r="BA248" s="273"/>
      <c r="BB248" s="273"/>
      <c r="BC248" s="273"/>
      <c r="BD248" s="273"/>
      <c r="BE248" s="273"/>
      <c r="BF248" s="135"/>
      <c r="BG248" s="117" t="str">
        <f t="shared" si="44"/>
        <v/>
      </c>
      <c r="BH248" s="273"/>
      <c r="BI248" s="273"/>
      <c r="BJ248" s="273"/>
      <c r="BK248" s="273"/>
      <c r="BL248" s="273"/>
      <c r="BM248" s="273"/>
      <c r="BN248" s="273"/>
      <c r="BO248" s="273"/>
      <c r="BP248" s="273"/>
      <c r="BQ248" s="273"/>
      <c r="BR248" s="273"/>
      <c r="BS248" s="273"/>
      <c r="BT248" s="273"/>
      <c r="BU248" s="273"/>
      <c r="BV248" s="273"/>
      <c r="BW248" s="273"/>
    </row>
    <row r="249" spans="2:75" ht="22.5" customHeight="1" x14ac:dyDescent="0.25">
      <c r="B249" s="50" t="str">
        <f t="shared" si="46"/>
        <v/>
      </c>
      <c r="C249" s="137" t="str">
        <f t="shared" si="38"/>
        <v/>
      </c>
      <c r="D249" s="70" t="e">
        <f t="shared" si="37"/>
        <v>#N/A</v>
      </c>
      <c r="E249" s="70" t="e">
        <f t="shared" si="47"/>
        <v>#N/A</v>
      </c>
      <c r="F249" s="137" t="e">
        <f t="shared" si="45"/>
        <v>#N/A</v>
      </c>
      <c r="AD249" s="123" t="str">
        <f t="shared" si="39"/>
        <v/>
      </c>
      <c r="AE249" s="277" t="str">
        <f t="shared" si="40"/>
        <v/>
      </c>
      <c r="AF249" s="277"/>
      <c r="AG249" s="277"/>
      <c r="AH249" s="278" t="str">
        <f t="shared" si="41"/>
        <v/>
      </c>
      <c r="AI249" s="279"/>
      <c r="AJ249" s="279"/>
      <c r="AK249" s="279"/>
      <c r="AL249" s="278"/>
      <c r="AM249" s="279"/>
      <c r="AN249" s="279"/>
      <c r="AO249" s="279"/>
      <c r="AP249" s="133"/>
      <c r="AQ249" s="99" t="str">
        <f t="shared" si="42"/>
        <v/>
      </c>
      <c r="AR249" s="134"/>
      <c r="AS249" s="117" t="str">
        <f t="shared" si="43"/>
        <v/>
      </c>
      <c r="AT249" s="273"/>
      <c r="AU249" s="273"/>
      <c r="AV249" s="273"/>
      <c r="AW249" s="273"/>
      <c r="AX249" s="273"/>
      <c r="AY249" s="273"/>
      <c r="AZ249" s="273"/>
      <c r="BA249" s="273"/>
      <c r="BB249" s="273"/>
      <c r="BC249" s="273"/>
      <c r="BD249" s="273"/>
      <c r="BE249" s="273"/>
      <c r="BF249" s="135"/>
      <c r="BG249" s="117" t="str">
        <f t="shared" si="44"/>
        <v/>
      </c>
      <c r="BH249" s="273"/>
      <c r="BI249" s="273"/>
      <c r="BJ249" s="273"/>
      <c r="BK249" s="273"/>
      <c r="BL249" s="273"/>
      <c r="BM249" s="273"/>
      <c r="BN249" s="273"/>
      <c r="BO249" s="273"/>
      <c r="BP249" s="273"/>
      <c r="BQ249" s="273"/>
      <c r="BR249" s="273"/>
      <c r="BS249" s="273"/>
      <c r="BT249" s="273"/>
      <c r="BU249" s="273"/>
      <c r="BV249" s="273"/>
      <c r="BW249" s="273"/>
    </row>
    <row r="250" spans="2:75" ht="22.5" customHeight="1" x14ac:dyDescent="0.25">
      <c r="B250" s="50" t="str">
        <f t="shared" si="46"/>
        <v/>
      </c>
      <c r="C250" s="137" t="str">
        <f t="shared" si="38"/>
        <v/>
      </c>
      <c r="D250" s="70" t="e">
        <f t="shared" si="37"/>
        <v>#N/A</v>
      </c>
      <c r="E250" s="70" t="e">
        <f t="shared" si="47"/>
        <v>#N/A</v>
      </c>
      <c r="F250" s="137" t="e">
        <f t="shared" si="45"/>
        <v>#N/A</v>
      </c>
      <c r="AD250" s="123" t="str">
        <f t="shared" si="39"/>
        <v/>
      </c>
      <c r="AE250" s="277" t="str">
        <f t="shared" si="40"/>
        <v/>
      </c>
      <c r="AF250" s="277"/>
      <c r="AG250" s="277"/>
      <c r="AH250" s="278" t="str">
        <f t="shared" si="41"/>
        <v/>
      </c>
      <c r="AI250" s="279"/>
      <c r="AJ250" s="279"/>
      <c r="AK250" s="279"/>
      <c r="AL250" s="278"/>
      <c r="AM250" s="279"/>
      <c r="AN250" s="279"/>
      <c r="AO250" s="279"/>
      <c r="AP250" s="133"/>
      <c r="AQ250" s="99" t="str">
        <f t="shared" si="42"/>
        <v/>
      </c>
      <c r="AR250" s="134"/>
      <c r="AS250" s="117" t="str">
        <f t="shared" si="43"/>
        <v/>
      </c>
      <c r="AT250" s="273"/>
      <c r="AU250" s="273"/>
      <c r="AV250" s="273"/>
      <c r="AW250" s="273"/>
      <c r="AX250" s="273"/>
      <c r="AY250" s="273"/>
      <c r="AZ250" s="273"/>
      <c r="BA250" s="273"/>
      <c r="BB250" s="273"/>
      <c r="BC250" s="273"/>
      <c r="BD250" s="273"/>
      <c r="BE250" s="273"/>
      <c r="BF250" s="135"/>
      <c r="BG250" s="117" t="str">
        <f t="shared" si="44"/>
        <v/>
      </c>
      <c r="BH250" s="273"/>
      <c r="BI250" s="273"/>
      <c r="BJ250" s="273"/>
      <c r="BK250" s="273"/>
      <c r="BL250" s="273"/>
      <c r="BM250" s="273"/>
      <c r="BN250" s="273"/>
      <c r="BO250" s="273"/>
      <c r="BP250" s="273"/>
      <c r="BQ250" s="273"/>
      <c r="BR250" s="273"/>
      <c r="BS250" s="273"/>
      <c r="BT250" s="273"/>
      <c r="BU250" s="273"/>
      <c r="BV250" s="273"/>
      <c r="BW250" s="273"/>
    </row>
    <row r="251" spans="2:75" ht="22.5" customHeight="1" x14ac:dyDescent="0.25">
      <c r="B251" s="50" t="str">
        <f t="shared" si="46"/>
        <v/>
      </c>
      <c r="C251" s="137" t="str">
        <f t="shared" si="38"/>
        <v/>
      </c>
      <c r="D251" s="70" t="e">
        <f t="shared" si="37"/>
        <v>#N/A</v>
      </c>
      <c r="E251" s="70" t="e">
        <f t="shared" si="47"/>
        <v>#N/A</v>
      </c>
      <c r="F251" s="137" t="e">
        <f t="shared" si="45"/>
        <v>#N/A</v>
      </c>
      <c r="AD251" s="123" t="str">
        <f t="shared" si="39"/>
        <v/>
      </c>
      <c r="AE251" s="277" t="str">
        <f t="shared" si="40"/>
        <v/>
      </c>
      <c r="AF251" s="277"/>
      <c r="AG251" s="277"/>
      <c r="AH251" s="278" t="str">
        <f t="shared" si="41"/>
        <v/>
      </c>
      <c r="AI251" s="279"/>
      <c r="AJ251" s="279"/>
      <c r="AK251" s="279"/>
      <c r="AL251" s="278"/>
      <c r="AM251" s="279"/>
      <c r="AN251" s="279"/>
      <c r="AO251" s="279"/>
      <c r="AP251" s="133"/>
      <c r="AQ251" s="99" t="str">
        <f t="shared" si="42"/>
        <v/>
      </c>
      <c r="AR251" s="134"/>
      <c r="AS251" s="117" t="str">
        <f t="shared" si="43"/>
        <v/>
      </c>
      <c r="AT251" s="273"/>
      <c r="AU251" s="273"/>
      <c r="AV251" s="273"/>
      <c r="AW251" s="273"/>
      <c r="AX251" s="273"/>
      <c r="AY251" s="273"/>
      <c r="AZ251" s="273"/>
      <c r="BA251" s="273"/>
      <c r="BB251" s="273"/>
      <c r="BC251" s="273"/>
      <c r="BD251" s="273"/>
      <c r="BE251" s="273"/>
      <c r="BF251" s="135"/>
      <c r="BG251" s="117" t="str">
        <f t="shared" si="44"/>
        <v/>
      </c>
      <c r="BH251" s="273"/>
      <c r="BI251" s="273"/>
      <c r="BJ251" s="273"/>
      <c r="BK251" s="273"/>
      <c r="BL251" s="273"/>
      <c r="BM251" s="273"/>
      <c r="BN251" s="273"/>
      <c r="BO251" s="273"/>
      <c r="BP251" s="273"/>
      <c r="BQ251" s="273"/>
      <c r="BR251" s="273"/>
      <c r="BS251" s="273"/>
      <c r="BT251" s="273"/>
      <c r="BU251" s="273"/>
      <c r="BV251" s="273"/>
      <c r="BW251" s="273"/>
    </row>
    <row r="252" spans="2:75" ht="22.5" customHeight="1" x14ac:dyDescent="0.25">
      <c r="B252" s="50" t="str">
        <f t="shared" si="46"/>
        <v/>
      </c>
      <c r="C252" s="137" t="str">
        <f t="shared" si="38"/>
        <v/>
      </c>
      <c r="D252" s="70" t="e">
        <f t="shared" si="37"/>
        <v>#N/A</v>
      </c>
      <c r="E252" s="70" t="e">
        <f t="shared" si="47"/>
        <v>#N/A</v>
      </c>
      <c r="F252" s="137" t="e">
        <f t="shared" si="45"/>
        <v>#N/A</v>
      </c>
      <c r="AD252" s="123" t="str">
        <f t="shared" si="39"/>
        <v/>
      </c>
      <c r="AE252" s="277" t="str">
        <f t="shared" si="40"/>
        <v/>
      </c>
      <c r="AF252" s="277"/>
      <c r="AG252" s="277"/>
      <c r="AH252" s="278" t="str">
        <f t="shared" si="41"/>
        <v/>
      </c>
      <c r="AI252" s="279"/>
      <c r="AJ252" s="279"/>
      <c r="AK252" s="279"/>
      <c r="AL252" s="278"/>
      <c r="AM252" s="279"/>
      <c r="AN252" s="279"/>
      <c r="AO252" s="279"/>
      <c r="AP252" s="133"/>
      <c r="AQ252" s="99" t="str">
        <f t="shared" si="42"/>
        <v/>
      </c>
      <c r="AR252" s="134"/>
      <c r="AS252" s="117" t="str">
        <f t="shared" si="43"/>
        <v/>
      </c>
      <c r="AT252" s="273"/>
      <c r="AU252" s="273"/>
      <c r="AV252" s="273"/>
      <c r="AW252" s="273"/>
      <c r="AX252" s="273"/>
      <c r="AY252" s="273"/>
      <c r="AZ252" s="273"/>
      <c r="BA252" s="273"/>
      <c r="BB252" s="273"/>
      <c r="BC252" s="273"/>
      <c r="BD252" s="273"/>
      <c r="BE252" s="273"/>
      <c r="BF252" s="135"/>
      <c r="BG252" s="117" t="str">
        <f t="shared" si="44"/>
        <v/>
      </c>
      <c r="BH252" s="273"/>
      <c r="BI252" s="273"/>
      <c r="BJ252" s="273"/>
      <c r="BK252" s="273"/>
      <c r="BL252" s="273"/>
      <c r="BM252" s="273"/>
      <c r="BN252" s="273"/>
      <c r="BO252" s="273"/>
      <c r="BP252" s="273"/>
      <c r="BQ252" s="273"/>
      <c r="BR252" s="273"/>
      <c r="BS252" s="273"/>
      <c r="BT252" s="273"/>
      <c r="BU252" s="273"/>
      <c r="BV252" s="273"/>
      <c r="BW252" s="273"/>
    </row>
    <row r="253" spans="2:75" ht="22.5" customHeight="1" x14ac:dyDescent="0.25">
      <c r="B253" s="50" t="str">
        <f t="shared" si="46"/>
        <v/>
      </c>
      <c r="C253" s="137" t="str">
        <f t="shared" si="38"/>
        <v/>
      </c>
      <c r="D253" s="70" t="e">
        <f t="shared" si="37"/>
        <v>#N/A</v>
      </c>
      <c r="E253" s="70" t="e">
        <f t="shared" si="47"/>
        <v>#N/A</v>
      </c>
      <c r="F253" s="137" t="e">
        <f t="shared" si="45"/>
        <v>#N/A</v>
      </c>
      <c r="AD253" s="123" t="str">
        <f t="shared" si="39"/>
        <v/>
      </c>
      <c r="AE253" s="277" t="str">
        <f t="shared" si="40"/>
        <v/>
      </c>
      <c r="AF253" s="277"/>
      <c r="AG253" s="277"/>
      <c r="AH253" s="278" t="str">
        <f t="shared" si="41"/>
        <v/>
      </c>
      <c r="AI253" s="279"/>
      <c r="AJ253" s="279"/>
      <c r="AK253" s="279"/>
      <c r="AL253" s="278"/>
      <c r="AM253" s="279"/>
      <c r="AN253" s="279"/>
      <c r="AO253" s="279"/>
      <c r="AP253" s="133"/>
      <c r="AQ253" s="99" t="str">
        <f t="shared" si="42"/>
        <v/>
      </c>
      <c r="AR253" s="134"/>
      <c r="AS253" s="117" t="str">
        <f t="shared" si="43"/>
        <v/>
      </c>
      <c r="AT253" s="273"/>
      <c r="AU253" s="273"/>
      <c r="AV253" s="273"/>
      <c r="AW253" s="273"/>
      <c r="AX253" s="273"/>
      <c r="AY253" s="273"/>
      <c r="AZ253" s="273"/>
      <c r="BA253" s="273"/>
      <c r="BB253" s="273"/>
      <c r="BC253" s="273"/>
      <c r="BD253" s="273"/>
      <c r="BE253" s="273"/>
      <c r="BF253" s="135"/>
      <c r="BG253" s="117" t="str">
        <f t="shared" si="44"/>
        <v/>
      </c>
      <c r="BH253" s="273"/>
      <c r="BI253" s="273"/>
      <c r="BJ253" s="273"/>
      <c r="BK253" s="273"/>
      <c r="BL253" s="273"/>
      <c r="BM253" s="273"/>
      <c r="BN253" s="273"/>
      <c r="BO253" s="273"/>
      <c r="BP253" s="273"/>
      <c r="BQ253" s="273"/>
      <c r="BR253" s="273"/>
      <c r="BS253" s="273"/>
      <c r="BT253" s="273"/>
      <c r="BU253" s="273"/>
      <c r="BV253" s="273"/>
      <c r="BW253" s="273"/>
    </row>
    <row r="254" spans="2:75" ht="22.5" customHeight="1" x14ac:dyDescent="0.25">
      <c r="B254" s="50" t="str">
        <f t="shared" si="46"/>
        <v/>
      </c>
      <c r="C254" s="137" t="str">
        <f t="shared" si="38"/>
        <v/>
      </c>
      <c r="D254" s="70" t="e">
        <f t="shared" si="37"/>
        <v>#N/A</v>
      </c>
      <c r="E254" s="70" t="e">
        <f t="shared" si="47"/>
        <v>#N/A</v>
      </c>
      <c r="F254" s="137" t="e">
        <f t="shared" si="45"/>
        <v>#N/A</v>
      </c>
      <c r="AD254" s="123" t="str">
        <f t="shared" si="39"/>
        <v/>
      </c>
      <c r="AE254" s="277" t="str">
        <f t="shared" si="40"/>
        <v/>
      </c>
      <c r="AF254" s="277"/>
      <c r="AG254" s="277"/>
      <c r="AH254" s="278" t="str">
        <f t="shared" si="41"/>
        <v/>
      </c>
      <c r="AI254" s="279"/>
      <c r="AJ254" s="279"/>
      <c r="AK254" s="279"/>
      <c r="AL254" s="278"/>
      <c r="AM254" s="279"/>
      <c r="AN254" s="279"/>
      <c r="AO254" s="279"/>
      <c r="AP254" s="133"/>
      <c r="AQ254" s="99" t="str">
        <f t="shared" si="42"/>
        <v/>
      </c>
      <c r="AR254" s="134"/>
      <c r="AS254" s="117" t="str">
        <f t="shared" si="43"/>
        <v/>
      </c>
      <c r="AT254" s="273"/>
      <c r="AU254" s="273"/>
      <c r="AV254" s="273"/>
      <c r="AW254" s="273"/>
      <c r="AX254" s="273"/>
      <c r="AY254" s="273"/>
      <c r="AZ254" s="273"/>
      <c r="BA254" s="273"/>
      <c r="BB254" s="273"/>
      <c r="BC254" s="273"/>
      <c r="BD254" s="273"/>
      <c r="BE254" s="273"/>
      <c r="BF254" s="135"/>
      <c r="BG254" s="117" t="str">
        <f t="shared" si="44"/>
        <v/>
      </c>
      <c r="BH254" s="273"/>
      <c r="BI254" s="273"/>
      <c r="BJ254" s="273"/>
      <c r="BK254" s="273"/>
      <c r="BL254" s="273"/>
      <c r="BM254" s="273"/>
      <c r="BN254" s="273"/>
      <c r="BO254" s="273"/>
      <c r="BP254" s="273"/>
      <c r="BQ254" s="273"/>
      <c r="BR254" s="273"/>
      <c r="BS254" s="273"/>
      <c r="BT254" s="273"/>
      <c r="BU254" s="273"/>
      <c r="BV254" s="273"/>
      <c r="BW254" s="273"/>
    </row>
    <row r="255" spans="2:75" ht="22.5" customHeight="1" x14ac:dyDescent="0.25">
      <c r="B255" s="50" t="str">
        <f t="shared" si="46"/>
        <v/>
      </c>
      <c r="C255" s="137" t="str">
        <f t="shared" si="38"/>
        <v/>
      </c>
      <c r="D255" s="70" t="e">
        <f t="shared" si="37"/>
        <v>#N/A</v>
      </c>
      <c r="E255" s="70" t="e">
        <f t="shared" si="47"/>
        <v>#N/A</v>
      </c>
      <c r="F255" s="137" t="e">
        <f t="shared" si="45"/>
        <v>#N/A</v>
      </c>
      <c r="AD255" s="123" t="str">
        <f t="shared" si="39"/>
        <v/>
      </c>
      <c r="AE255" s="277" t="str">
        <f t="shared" si="40"/>
        <v/>
      </c>
      <c r="AF255" s="277"/>
      <c r="AG255" s="277"/>
      <c r="AH255" s="278" t="str">
        <f t="shared" si="41"/>
        <v/>
      </c>
      <c r="AI255" s="279"/>
      <c r="AJ255" s="279"/>
      <c r="AK255" s="279"/>
      <c r="AL255" s="278"/>
      <c r="AM255" s="279"/>
      <c r="AN255" s="279"/>
      <c r="AO255" s="279"/>
      <c r="AP255" s="133"/>
      <c r="AQ255" s="99" t="str">
        <f t="shared" si="42"/>
        <v/>
      </c>
      <c r="AR255" s="134"/>
      <c r="AS255" s="117" t="str">
        <f t="shared" si="43"/>
        <v/>
      </c>
      <c r="AT255" s="273"/>
      <c r="AU255" s="273"/>
      <c r="AV255" s="273"/>
      <c r="AW255" s="273"/>
      <c r="AX255" s="273"/>
      <c r="AY255" s="273"/>
      <c r="AZ255" s="273"/>
      <c r="BA255" s="273"/>
      <c r="BB255" s="273"/>
      <c r="BC255" s="273"/>
      <c r="BD255" s="273"/>
      <c r="BE255" s="273"/>
      <c r="BF255" s="135"/>
      <c r="BG255" s="117" t="str">
        <f t="shared" si="44"/>
        <v/>
      </c>
      <c r="BH255" s="273"/>
      <c r="BI255" s="273"/>
      <c r="BJ255" s="273"/>
      <c r="BK255" s="273"/>
      <c r="BL255" s="273"/>
      <c r="BM255" s="273"/>
      <c r="BN255" s="273"/>
      <c r="BO255" s="273"/>
      <c r="BP255" s="273"/>
      <c r="BQ255" s="273"/>
      <c r="BR255" s="273"/>
      <c r="BS255" s="273"/>
      <c r="BT255" s="273"/>
      <c r="BU255" s="273"/>
      <c r="BV255" s="273"/>
      <c r="BW255" s="273"/>
    </row>
    <row r="256" spans="2:75" ht="22.5" customHeight="1" x14ac:dyDescent="0.25">
      <c r="B256" s="50" t="str">
        <f t="shared" si="46"/>
        <v/>
      </c>
      <c r="C256" s="137" t="str">
        <f t="shared" si="38"/>
        <v/>
      </c>
      <c r="D256" s="70" t="e">
        <f t="shared" si="37"/>
        <v>#N/A</v>
      </c>
      <c r="E256" s="70" t="e">
        <f t="shared" si="47"/>
        <v>#N/A</v>
      </c>
      <c r="F256" s="137" t="e">
        <f t="shared" si="45"/>
        <v>#N/A</v>
      </c>
      <c r="AD256" s="123" t="str">
        <f t="shared" si="39"/>
        <v/>
      </c>
      <c r="AE256" s="277" t="str">
        <f t="shared" si="40"/>
        <v/>
      </c>
      <c r="AF256" s="277"/>
      <c r="AG256" s="277"/>
      <c r="AH256" s="278" t="str">
        <f t="shared" si="41"/>
        <v/>
      </c>
      <c r="AI256" s="279"/>
      <c r="AJ256" s="279"/>
      <c r="AK256" s="279"/>
      <c r="AL256" s="278"/>
      <c r="AM256" s="279"/>
      <c r="AN256" s="279"/>
      <c r="AO256" s="279"/>
      <c r="AP256" s="133"/>
      <c r="AQ256" s="99" t="str">
        <f t="shared" si="42"/>
        <v/>
      </c>
      <c r="AR256" s="134"/>
      <c r="AS256" s="117" t="str">
        <f t="shared" si="43"/>
        <v/>
      </c>
      <c r="AT256" s="273"/>
      <c r="AU256" s="273"/>
      <c r="AV256" s="273"/>
      <c r="AW256" s="273"/>
      <c r="AX256" s="273"/>
      <c r="AY256" s="273"/>
      <c r="AZ256" s="273"/>
      <c r="BA256" s="273"/>
      <c r="BB256" s="273"/>
      <c r="BC256" s="273"/>
      <c r="BD256" s="273"/>
      <c r="BE256" s="273"/>
      <c r="BF256" s="135"/>
      <c r="BG256" s="117" t="str">
        <f t="shared" si="44"/>
        <v/>
      </c>
      <c r="BH256" s="273"/>
      <c r="BI256" s="273"/>
      <c r="BJ256" s="273"/>
      <c r="BK256" s="273"/>
      <c r="BL256" s="273"/>
      <c r="BM256" s="273"/>
      <c r="BN256" s="273"/>
      <c r="BO256" s="273"/>
      <c r="BP256" s="273"/>
      <c r="BQ256" s="273"/>
      <c r="BR256" s="273"/>
      <c r="BS256" s="273"/>
      <c r="BT256" s="273"/>
      <c r="BU256" s="273"/>
      <c r="BV256" s="273"/>
      <c r="BW256" s="273"/>
    </row>
    <row r="257" spans="2:75" ht="22.5" customHeight="1" x14ac:dyDescent="0.25">
      <c r="B257" s="50" t="str">
        <f t="shared" si="46"/>
        <v/>
      </c>
      <c r="C257" s="137" t="str">
        <f t="shared" si="38"/>
        <v/>
      </c>
      <c r="D257" s="70" t="e">
        <f t="shared" si="37"/>
        <v>#N/A</v>
      </c>
      <c r="E257" s="70" t="e">
        <f t="shared" si="47"/>
        <v>#N/A</v>
      </c>
      <c r="F257" s="137" t="e">
        <f t="shared" si="45"/>
        <v>#N/A</v>
      </c>
      <c r="AD257" s="123" t="str">
        <f t="shared" si="39"/>
        <v/>
      </c>
      <c r="AE257" s="277" t="str">
        <f t="shared" si="40"/>
        <v/>
      </c>
      <c r="AF257" s="277"/>
      <c r="AG257" s="277"/>
      <c r="AH257" s="278" t="str">
        <f t="shared" si="41"/>
        <v/>
      </c>
      <c r="AI257" s="279"/>
      <c r="AJ257" s="279"/>
      <c r="AK257" s="279"/>
      <c r="AL257" s="278"/>
      <c r="AM257" s="279"/>
      <c r="AN257" s="279"/>
      <c r="AO257" s="279"/>
      <c r="AP257" s="133"/>
      <c r="AQ257" s="99" t="str">
        <f t="shared" si="42"/>
        <v/>
      </c>
      <c r="AR257" s="134"/>
      <c r="AS257" s="117" t="str">
        <f t="shared" si="43"/>
        <v/>
      </c>
      <c r="AT257" s="273"/>
      <c r="AU257" s="273"/>
      <c r="AV257" s="273"/>
      <c r="AW257" s="273"/>
      <c r="AX257" s="273"/>
      <c r="AY257" s="273"/>
      <c r="AZ257" s="273"/>
      <c r="BA257" s="273"/>
      <c r="BB257" s="273"/>
      <c r="BC257" s="273"/>
      <c r="BD257" s="273"/>
      <c r="BE257" s="273"/>
      <c r="BF257" s="135"/>
      <c r="BG257" s="117" t="str">
        <f t="shared" si="44"/>
        <v/>
      </c>
      <c r="BH257" s="273"/>
      <c r="BI257" s="273"/>
      <c r="BJ257" s="273"/>
      <c r="BK257" s="273"/>
      <c r="BL257" s="273"/>
      <c r="BM257" s="273"/>
      <c r="BN257" s="273"/>
      <c r="BO257" s="273"/>
      <c r="BP257" s="273"/>
      <c r="BQ257" s="273"/>
      <c r="BR257" s="273"/>
      <c r="BS257" s="273"/>
      <c r="BT257" s="273"/>
      <c r="BU257" s="273"/>
      <c r="BV257" s="273"/>
      <c r="BW257" s="273"/>
    </row>
    <row r="258" spans="2:75" ht="22.5" customHeight="1" x14ac:dyDescent="0.25">
      <c r="B258" s="50" t="str">
        <f t="shared" si="46"/>
        <v/>
      </c>
      <c r="C258" s="137" t="str">
        <f t="shared" si="38"/>
        <v/>
      </c>
      <c r="D258" s="70" t="e">
        <f t="shared" si="37"/>
        <v>#N/A</v>
      </c>
      <c r="E258" s="70" t="e">
        <f t="shared" si="47"/>
        <v>#N/A</v>
      </c>
      <c r="F258" s="137" t="e">
        <f t="shared" si="45"/>
        <v>#N/A</v>
      </c>
      <c r="AD258" s="123" t="str">
        <f t="shared" si="39"/>
        <v/>
      </c>
      <c r="AE258" s="277" t="str">
        <f t="shared" si="40"/>
        <v/>
      </c>
      <c r="AF258" s="277"/>
      <c r="AG258" s="277"/>
      <c r="AH258" s="278" t="str">
        <f t="shared" si="41"/>
        <v/>
      </c>
      <c r="AI258" s="279"/>
      <c r="AJ258" s="279"/>
      <c r="AK258" s="279"/>
      <c r="AL258" s="278"/>
      <c r="AM258" s="279"/>
      <c r="AN258" s="279"/>
      <c r="AO258" s="279"/>
      <c r="AP258" s="133"/>
      <c r="AQ258" s="99" t="str">
        <f t="shared" si="42"/>
        <v/>
      </c>
      <c r="AR258" s="134"/>
      <c r="AS258" s="117" t="str">
        <f t="shared" si="43"/>
        <v/>
      </c>
      <c r="AT258" s="273"/>
      <c r="AU258" s="273"/>
      <c r="AV258" s="273"/>
      <c r="AW258" s="273"/>
      <c r="AX258" s="273"/>
      <c r="AY258" s="273"/>
      <c r="AZ258" s="273"/>
      <c r="BA258" s="273"/>
      <c r="BB258" s="273"/>
      <c r="BC258" s="273"/>
      <c r="BD258" s="273"/>
      <c r="BE258" s="273"/>
      <c r="BF258" s="135"/>
      <c r="BG258" s="117" t="str">
        <f t="shared" si="44"/>
        <v/>
      </c>
      <c r="BH258" s="273"/>
      <c r="BI258" s="273"/>
      <c r="BJ258" s="273"/>
      <c r="BK258" s="273"/>
      <c r="BL258" s="273"/>
      <c r="BM258" s="273"/>
      <c r="BN258" s="273"/>
      <c r="BO258" s="273"/>
      <c r="BP258" s="273"/>
      <c r="BQ258" s="273"/>
      <c r="BR258" s="273"/>
      <c r="BS258" s="273"/>
      <c r="BT258" s="273"/>
      <c r="BU258" s="273"/>
      <c r="BV258" s="273"/>
      <c r="BW258" s="273"/>
    </row>
    <row r="259" spans="2:75" ht="22.5" customHeight="1" x14ac:dyDescent="0.25">
      <c r="B259" s="50" t="str">
        <f t="shared" si="46"/>
        <v/>
      </c>
      <c r="C259" s="137" t="str">
        <f t="shared" si="38"/>
        <v/>
      </c>
      <c r="D259" s="70" t="e">
        <f t="shared" si="37"/>
        <v>#N/A</v>
      </c>
      <c r="E259" s="70" t="e">
        <f t="shared" si="47"/>
        <v>#N/A</v>
      </c>
      <c r="F259" s="137" t="e">
        <f t="shared" si="45"/>
        <v>#N/A</v>
      </c>
      <c r="AD259" s="123" t="str">
        <f t="shared" si="39"/>
        <v/>
      </c>
      <c r="AE259" s="277" t="str">
        <f t="shared" si="40"/>
        <v/>
      </c>
      <c r="AF259" s="277"/>
      <c r="AG259" s="277"/>
      <c r="AH259" s="278" t="str">
        <f t="shared" si="41"/>
        <v/>
      </c>
      <c r="AI259" s="279"/>
      <c r="AJ259" s="279"/>
      <c r="AK259" s="279"/>
      <c r="AL259" s="278"/>
      <c r="AM259" s="279"/>
      <c r="AN259" s="279"/>
      <c r="AO259" s="279"/>
      <c r="AP259" s="133"/>
      <c r="AQ259" s="99" t="str">
        <f t="shared" si="42"/>
        <v/>
      </c>
      <c r="AR259" s="134"/>
      <c r="AS259" s="117" t="str">
        <f t="shared" si="43"/>
        <v/>
      </c>
      <c r="AT259" s="273"/>
      <c r="AU259" s="273"/>
      <c r="AV259" s="273"/>
      <c r="AW259" s="273"/>
      <c r="AX259" s="273"/>
      <c r="AY259" s="273"/>
      <c r="AZ259" s="273"/>
      <c r="BA259" s="273"/>
      <c r="BB259" s="273"/>
      <c r="BC259" s="273"/>
      <c r="BD259" s="273"/>
      <c r="BE259" s="273"/>
      <c r="BF259" s="135"/>
      <c r="BG259" s="117" t="str">
        <f t="shared" si="44"/>
        <v/>
      </c>
      <c r="BH259" s="273"/>
      <c r="BI259" s="273"/>
      <c r="BJ259" s="273"/>
      <c r="BK259" s="273"/>
      <c r="BL259" s="273"/>
      <c r="BM259" s="273"/>
      <c r="BN259" s="273"/>
      <c r="BO259" s="273"/>
      <c r="BP259" s="273"/>
      <c r="BQ259" s="273"/>
      <c r="BR259" s="273"/>
      <c r="BS259" s="273"/>
      <c r="BT259" s="273"/>
      <c r="BU259" s="273"/>
      <c r="BV259" s="273"/>
      <c r="BW259" s="273"/>
    </row>
    <row r="260" spans="2:75" ht="22.5" customHeight="1" x14ac:dyDescent="0.25">
      <c r="B260" s="50" t="str">
        <f t="shared" si="46"/>
        <v/>
      </c>
      <c r="C260" s="137" t="str">
        <f t="shared" si="38"/>
        <v/>
      </c>
      <c r="D260" s="70" t="e">
        <f t="shared" si="37"/>
        <v>#N/A</v>
      </c>
      <c r="E260" s="70" t="e">
        <f t="shared" si="47"/>
        <v>#N/A</v>
      </c>
      <c r="F260" s="137" t="e">
        <f t="shared" si="45"/>
        <v>#N/A</v>
      </c>
      <c r="AD260" s="123" t="str">
        <f t="shared" si="39"/>
        <v/>
      </c>
      <c r="AE260" s="277" t="str">
        <f t="shared" si="40"/>
        <v/>
      </c>
      <c r="AF260" s="277"/>
      <c r="AG260" s="277"/>
      <c r="AH260" s="278" t="str">
        <f t="shared" si="41"/>
        <v/>
      </c>
      <c r="AI260" s="279"/>
      <c r="AJ260" s="279"/>
      <c r="AK260" s="279"/>
      <c r="AL260" s="278"/>
      <c r="AM260" s="279"/>
      <c r="AN260" s="279"/>
      <c r="AO260" s="279"/>
      <c r="AP260" s="133"/>
      <c r="AQ260" s="99" t="str">
        <f t="shared" si="42"/>
        <v/>
      </c>
      <c r="AR260" s="134"/>
      <c r="AS260" s="117" t="str">
        <f t="shared" si="43"/>
        <v/>
      </c>
      <c r="AT260" s="273"/>
      <c r="AU260" s="273"/>
      <c r="AV260" s="273"/>
      <c r="AW260" s="273"/>
      <c r="AX260" s="273"/>
      <c r="AY260" s="273"/>
      <c r="AZ260" s="273"/>
      <c r="BA260" s="273"/>
      <c r="BB260" s="273"/>
      <c r="BC260" s="273"/>
      <c r="BD260" s="273"/>
      <c r="BE260" s="273"/>
      <c r="BF260" s="135"/>
      <c r="BG260" s="117" t="str">
        <f t="shared" si="44"/>
        <v/>
      </c>
      <c r="BH260" s="273"/>
      <c r="BI260" s="273"/>
      <c r="BJ260" s="273"/>
      <c r="BK260" s="273"/>
      <c r="BL260" s="273"/>
      <c r="BM260" s="273"/>
      <c r="BN260" s="273"/>
      <c r="BO260" s="273"/>
      <c r="BP260" s="273"/>
      <c r="BQ260" s="273"/>
      <c r="BR260" s="273"/>
      <c r="BS260" s="273"/>
      <c r="BT260" s="273"/>
      <c r="BU260" s="273"/>
      <c r="BV260" s="273"/>
      <c r="BW260" s="273"/>
    </row>
    <row r="261" spans="2:75" ht="22.5" customHeight="1" x14ac:dyDescent="0.25">
      <c r="B261" s="50" t="str">
        <f t="shared" si="46"/>
        <v/>
      </c>
      <c r="C261" s="137" t="str">
        <f t="shared" si="38"/>
        <v/>
      </c>
      <c r="D261" s="70" t="e">
        <f t="shared" si="37"/>
        <v>#N/A</v>
      </c>
      <c r="E261" s="70" t="e">
        <f t="shared" si="47"/>
        <v>#N/A</v>
      </c>
      <c r="F261" s="137" t="e">
        <f t="shared" si="45"/>
        <v>#N/A</v>
      </c>
      <c r="AD261" s="123" t="str">
        <f t="shared" si="39"/>
        <v/>
      </c>
      <c r="AE261" s="277" t="str">
        <f t="shared" si="40"/>
        <v/>
      </c>
      <c r="AF261" s="277"/>
      <c r="AG261" s="277"/>
      <c r="AH261" s="278" t="str">
        <f t="shared" si="41"/>
        <v/>
      </c>
      <c r="AI261" s="279"/>
      <c r="AJ261" s="279"/>
      <c r="AK261" s="279"/>
      <c r="AL261" s="278"/>
      <c r="AM261" s="279"/>
      <c r="AN261" s="279"/>
      <c r="AO261" s="279"/>
      <c r="AP261" s="133"/>
      <c r="AQ261" s="99" t="str">
        <f t="shared" si="42"/>
        <v/>
      </c>
      <c r="AR261" s="134"/>
      <c r="AS261" s="117" t="str">
        <f t="shared" si="43"/>
        <v/>
      </c>
      <c r="AT261" s="273"/>
      <c r="AU261" s="273"/>
      <c r="AV261" s="273"/>
      <c r="AW261" s="273"/>
      <c r="AX261" s="273"/>
      <c r="AY261" s="273"/>
      <c r="AZ261" s="273"/>
      <c r="BA261" s="273"/>
      <c r="BB261" s="273"/>
      <c r="BC261" s="273"/>
      <c r="BD261" s="273"/>
      <c r="BE261" s="273"/>
      <c r="BF261" s="135"/>
      <c r="BG261" s="117" t="str">
        <f t="shared" si="44"/>
        <v/>
      </c>
      <c r="BH261" s="273"/>
      <c r="BI261" s="273"/>
      <c r="BJ261" s="273"/>
      <c r="BK261" s="273"/>
      <c r="BL261" s="273"/>
      <c r="BM261" s="273"/>
      <c r="BN261" s="273"/>
      <c r="BO261" s="273"/>
      <c r="BP261" s="273"/>
      <c r="BQ261" s="273"/>
      <c r="BR261" s="273"/>
      <c r="BS261" s="273"/>
      <c r="BT261" s="273"/>
      <c r="BU261" s="273"/>
      <c r="BV261" s="273"/>
      <c r="BW261" s="273"/>
    </row>
    <row r="262" spans="2:75" ht="22.5" customHeight="1" x14ac:dyDescent="0.25">
      <c r="B262" s="50" t="str">
        <f t="shared" si="46"/>
        <v/>
      </c>
      <c r="C262" s="137" t="str">
        <f t="shared" si="38"/>
        <v/>
      </c>
      <c r="D262" s="70" t="e">
        <f t="shared" si="37"/>
        <v>#N/A</v>
      </c>
      <c r="E262" s="70" t="e">
        <f t="shared" si="47"/>
        <v>#N/A</v>
      </c>
      <c r="F262" s="137" t="e">
        <f t="shared" si="45"/>
        <v>#N/A</v>
      </c>
      <c r="AD262" s="123" t="str">
        <f t="shared" si="39"/>
        <v/>
      </c>
      <c r="AE262" s="277" t="str">
        <f t="shared" si="40"/>
        <v/>
      </c>
      <c r="AF262" s="277"/>
      <c r="AG262" s="277"/>
      <c r="AH262" s="278" t="str">
        <f t="shared" si="41"/>
        <v/>
      </c>
      <c r="AI262" s="279"/>
      <c r="AJ262" s="279"/>
      <c r="AK262" s="279"/>
      <c r="AL262" s="278"/>
      <c r="AM262" s="279"/>
      <c r="AN262" s="279"/>
      <c r="AO262" s="279"/>
      <c r="AP262" s="133"/>
      <c r="AQ262" s="99" t="str">
        <f t="shared" si="42"/>
        <v/>
      </c>
      <c r="AR262" s="134"/>
      <c r="AS262" s="117" t="str">
        <f t="shared" si="43"/>
        <v/>
      </c>
      <c r="AT262" s="273"/>
      <c r="AU262" s="273"/>
      <c r="AV262" s="273"/>
      <c r="AW262" s="273"/>
      <c r="AX262" s="273"/>
      <c r="AY262" s="273"/>
      <c r="AZ262" s="273"/>
      <c r="BA262" s="273"/>
      <c r="BB262" s="273"/>
      <c r="BC262" s="273"/>
      <c r="BD262" s="273"/>
      <c r="BE262" s="273"/>
      <c r="BF262" s="135"/>
      <c r="BG262" s="117" t="str">
        <f t="shared" si="44"/>
        <v/>
      </c>
      <c r="BH262" s="273"/>
      <c r="BI262" s="273"/>
      <c r="BJ262" s="273"/>
      <c r="BK262" s="273"/>
      <c r="BL262" s="273"/>
      <c r="BM262" s="273"/>
      <c r="BN262" s="273"/>
      <c r="BO262" s="273"/>
      <c r="BP262" s="273"/>
      <c r="BQ262" s="273"/>
      <c r="BR262" s="273"/>
      <c r="BS262" s="273"/>
      <c r="BT262" s="273"/>
      <c r="BU262" s="273"/>
      <c r="BV262" s="273"/>
      <c r="BW262" s="273"/>
    </row>
    <row r="263" spans="2:75" ht="22.5" customHeight="1" x14ac:dyDescent="0.25">
      <c r="B263" s="50" t="str">
        <f t="shared" si="46"/>
        <v/>
      </c>
      <c r="C263" s="137" t="str">
        <f t="shared" si="38"/>
        <v/>
      </c>
      <c r="D263" s="70" t="e">
        <f t="shared" si="37"/>
        <v>#N/A</v>
      </c>
      <c r="E263" s="70" t="e">
        <f t="shared" si="47"/>
        <v>#N/A</v>
      </c>
      <c r="F263" s="137" t="e">
        <f t="shared" si="45"/>
        <v>#N/A</v>
      </c>
      <c r="AD263" s="123" t="str">
        <f t="shared" si="39"/>
        <v/>
      </c>
      <c r="AE263" s="277" t="str">
        <f t="shared" si="40"/>
        <v/>
      </c>
      <c r="AF263" s="277"/>
      <c r="AG263" s="277"/>
      <c r="AH263" s="278" t="str">
        <f t="shared" si="41"/>
        <v/>
      </c>
      <c r="AI263" s="279"/>
      <c r="AJ263" s="279"/>
      <c r="AK263" s="279"/>
      <c r="AL263" s="278"/>
      <c r="AM263" s="279"/>
      <c r="AN263" s="279"/>
      <c r="AO263" s="279"/>
      <c r="AP263" s="133"/>
      <c r="AQ263" s="99" t="str">
        <f t="shared" si="42"/>
        <v/>
      </c>
      <c r="AR263" s="134"/>
      <c r="AS263" s="117" t="str">
        <f t="shared" si="43"/>
        <v/>
      </c>
      <c r="AT263" s="273"/>
      <c r="AU263" s="273"/>
      <c r="AV263" s="273"/>
      <c r="AW263" s="273"/>
      <c r="AX263" s="273"/>
      <c r="AY263" s="273"/>
      <c r="AZ263" s="273"/>
      <c r="BA263" s="273"/>
      <c r="BB263" s="273"/>
      <c r="BC263" s="273"/>
      <c r="BD263" s="273"/>
      <c r="BE263" s="273"/>
      <c r="BF263" s="135"/>
      <c r="BG263" s="117" t="str">
        <f t="shared" si="44"/>
        <v/>
      </c>
      <c r="BH263" s="273"/>
      <c r="BI263" s="273"/>
      <c r="BJ263" s="273"/>
      <c r="BK263" s="273"/>
      <c r="BL263" s="273"/>
      <c r="BM263" s="273"/>
      <c r="BN263" s="273"/>
      <c r="BO263" s="273"/>
      <c r="BP263" s="273"/>
      <c r="BQ263" s="273"/>
      <c r="BR263" s="273"/>
      <c r="BS263" s="273"/>
      <c r="BT263" s="273"/>
      <c r="BU263" s="273"/>
      <c r="BV263" s="273"/>
      <c r="BW263" s="273"/>
    </row>
    <row r="264" spans="2:75" ht="22.5" customHeight="1" x14ac:dyDescent="0.25">
      <c r="B264" s="50" t="str">
        <f t="shared" si="46"/>
        <v/>
      </c>
      <c r="C264" s="137" t="str">
        <f t="shared" si="38"/>
        <v/>
      </c>
      <c r="D264" s="70" t="e">
        <f t="shared" si="37"/>
        <v>#N/A</v>
      </c>
      <c r="E264" s="70" t="e">
        <f t="shared" si="47"/>
        <v>#N/A</v>
      </c>
      <c r="F264" s="137" t="e">
        <f t="shared" si="45"/>
        <v>#N/A</v>
      </c>
      <c r="AD264" s="123" t="str">
        <f t="shared" si="39"/>
        <v/>
      </c>
      <c r="AE264" s="277" t="str">
        <f t="shared" si="40"/>
        <v/>
      </c>
      <c r="AF264" s="277"/>
      <c r="AG264" s="277"/>
      <c r="AH264" s="278" t="str">
        <f t="shared" si="41"/>
        <v/>
      </c>
      <c r="AI264" s="279"/>
      <c r="AJ264" s="279"/>
      <c r="AK264" s="279"/>
      <c r="AL264" s="278"/>
      <c r="AM264" s="279"/>
      <c r="AN264" s="279"/>
      <c r="AO264" s="279"/>
      <c r="AP264" s="133"/>
      <c r="AQ264" s="99" t="str">
        <f t="shared" si="42"/>
        <v/>
      </c>
      <c r="AR264" s="134"/>
      <c r="AS264" s="117" t="str">
        <f t="shared" si="43"/>
        <v/>
      </c>
      <c r="AT264" s="273"/>
      <c r="AU264" s="273"/>
      <c r="AV264" s="273"/>
      <c r="AW264" s="273"/>
      <c r="AX264" s="273"/>
      <c r="AY264" s="273"/>
      <c r="AZ264" s="273"/>
      <c r="BA264" s="273"/>
      <c r="BB264" s="273"/>
      <c r="BC264" s="273"/>
      <c r="BD264" s="273"/>
      <c r="BE264" s="273"/>
      <c r="BF264" s="135"/>
      <c r="BG264" s="117" t="str">
        <f t="shared" si="44"/>
        <v/>
      </c>
      <c r="BH264" s="273"/>
      <c r="BI264" s="273"/>
      <c r="BJ264" s="273"/>
      <c r="BK264" s="273"/>
      <c r="BL264" s="273"/>
      <c r="BM264" s="273"/>
      <c r="BN264" s="273"/>
      <c r="BO264" s="273"/>
      <c r="BP264" s="273"/>
      <c r="BQ264" s="273"/>
      <c r="BR264" s="273"/>
      <c r="BS264" s="273"/>
      <c r="BT264" s="273"/>
      <c r="BU264" s="273"/>
      <c r="BV264" s="273"/>
      <c r="BW264" s="273"/>
    </row>
    <row r="265" spans="2:75" ht="22.5" customHeight="1" x14ac:dyDescent="0.25">
      <c r="B265" s="50" t="str">
        <f t="shared" si="46"/>
        <v/>
      </c>
      <c r="C265" s="137" t="str">
        <f t="shared" si="38"/>
        <v/>
      </c>
      <c r="D265" s="70" t="e">
        <f t="shared" si="37"/>
        <v>#N/A</v>
      </c>
      <c r="E265" s="70" t="e">
        <f t="shared" si="47"/>
        <v>#N/A</v>
      </c>
      <c r="F265" s="137" t="e">
        <f t="shared" si="45"/>
        <v>#N/A</v>
      </c>
      <c r="AD265" s="123" t="str">
        <f t="shared" si="39"/>
        <v/>
      </c>
      <c r="AE265" s="277" t="str">
        <f t="shared" si="40"/>
        <v/>
      </c>
      <c r="AF265" s="277"/>
      <c r="AG265" s="277"/>
      <c r="AH265" s="278" t="str">
        <f t="shared" si="41"/>
        <v/>
      </c>
      <c r="AI265" s="279"/>
      <c r="AJ265" s="279"/>
      <c r="AK265" s="279"/>
      <c r="AL265" s="278"/>
      <c r="AM265" s="279"/>
      <c r="AN265" s="279"/>
      <c r="AO265" s="279"/>
      <c r="AP265" s="133"/>
      <c r="AQ265" s="99" t="str">
        <f t="shared" si="42"/>
        <v/>
      </c>
      <c r="AR265" s="134"/>
      <c r="AS265" s="117" t="str">
        <f t="shared" si="43"/>
        <v/>
      </c>
      <c r="AT265" s="273"/>
      <c r="AU265" s="273"/>
      <c r="AV265" s="273"/>
      <c r="AW265" s="273"/>
      <c r="AX265" s="273"/>
      <c r="AY265" s="273"/>
      <c r="AZ265" s="273"/>
      <c r="BA265" s="273"/>
      <c r="BB265" s="273"/>
      <c r="BC265" s="273"/>
      <c r="BD265" s="273"/>
      <c r="BE265" s="273"/>
      <c r="BF265" s="135"/>
      <c r="BG265" s="117" t="str">
        <f t="shared" si="44"/>
        <v/>
      </c>
      <c r="BH265" s="273"/>
      <c r="BI265" s="273"/>
      <c r="BJ265" s="273"/>
      <c r="BK265" s="273"/>
      <c r="BL265" s="273"/>
      <c r="BM265" s="273"/>
      <c r="BN265" s="273"/>
      <c r="BO265" s="273"/>
      <c r="BP265" s="273"/>
      <c r="BQ265" s="273"/>
      <c r="BR265" s="273"/>
      <c r="BS265" s="273"/>
      <c r="BT265" s="273"/>
      <c r="BU265" s="273"/>
      <c r="BV265" s="273"/>
      <c r="BW265" s="273"/>
    </row>
    <row r="266" spans="2:75" ht="22.5" customHeight="1" x14ac:dyDescent="0.25">
      <c r="B266" s="50" t="str">
        <f t="shared" si="46"/>
        <v/>
      </c>
      <c r="C266" s="137" t="str">
        <f t="shared" si="38"/>
        <v/>
      </c>
      <c r="D266" s="70" t="e">
        <f t="shared" si="37"/>
        <v>#N/A</v>
      </c>
      <c r="E266" s="70" t="e">
        <f t="shared" si="47"/>
        <v>#N/A</v>
      </c>
      <c r="F266" s="137" t="e">
        <f t="shared" si="45"/>
        <v>#N/A</v>
      </c>
      <c r="AD266" s="123" t="str">
        <f t="shared" si="39"/>
        <v/>
      </c>
      <c r="AE266" s="277" t="str">
        <f t="shared" si="40"/>
        <v/>
      </c>
      <c r="AF266" s="277"/>
      <c r="AG266" s="277"/>
      <c r="AH266" s="278" t="str">
        <f t="shared" si="41"/>
        <v/>
      </c>
      <c r="AI266" s="279"/>
      <c r="AJ266" s="279"/>
      <c r="AK266" s="279"/>
      <c r="AL266" s="278"/>
      <c r="AM266" s="279"/>
      <c r="AN266" s="279"/>
      <c r="AO266" s="279"/>
      <c r="AP266" s="133"/>
      <c r="AQ266" s="99" t="str">
        <f t="shared" si="42"/>
        <v/>
      </c>
      <c r="AR266" s="134"/>
      <c r="AS266" s="117" t="str">
        <f t="shared" si="43"/>
        <v/>
      </c>
      <c r="AT266" s="273"/>
      <c r="AU266" s="273"/>
      <c r="AV266" s="273"/>
      <c r="AW266" s="273"/>
      <c r="AX266" s="273"/>
      <c r="AY266" s="273"/>
      <c r="AZ266" s="273"/>
      <c r="BA266" s="273"/>
      <c r="BB266" s="273"/>
      <c r="BC266" s="273"/>
      <c r="BD266" s="273"/>
      <c r="BE266" s="273"/>
      <c r="BF266" s="135"/>
      <c r="BG266" s="117" t="str">
        <f t="shared" si="44"/>
        <v/>
      </c>
      <c r="BH266" s="273"/>
      <c r="BI266" s="273"/>
      <c r="BJ266" s="273"/>
      <c r="BK266" s="273"/>
      <c r="BL266" s="273"/>
      <c r="BM266" s="273"/>
      <c r="BN266" s="273"/>
      <c r="BO266" s="273"/>
      <c r="BP266" s="273"/>
      <c r="BQ266" s="273"/>
      <c r="BR266" s="273"/>
      <c r="BS266" s="273"/>
      <c r="BT266" s="273"/>
      <c r="BU266" s="273"/>
      <c r="BV266" s="273"/>
      <c r="BW266" s="273"/>
    </row>
    <row r="267" spans="2:75" ht="22.5" customHeight="1" x14ac:dyDescent="0.25">
      <c r="B267" s="50" t="str">
        <f t="shared" si="46"/>
        <v/>
      </c>
      <c r="C267" s="137" t="str">
        <f t="shared" si="38"/>
        <v/>
      </c>
      <c r="D267" s="70" t="e">
        <f t="shared" si="37"/>
        <v>#N/A</v>
      </c>
      <c r="E267" s="70" t="e">
        <f t="shared" si="47"/>
        <v>#N/A</v>
      </c>
      <c r="F267" s="137" t="e">
        <f t="shared" si="45"/>
        <v>#N/A</v>
      </c>
      <c r="AD267" s="123" t="str">
        <f t="shared" si="39"/>
        <v/>
      </c>
      <c r="AE267" s="277" t="str">
        <f t="shared" si="40"/>
        <v/>
      </c>
      <c r="AF267" s="277"/>
      <c r="AG267" s="277"/>
      <c r="AH267" s="278" t="str">
        <f t="shared" si="41"/>
        <v/>
      </c>
      <c r="AI267" s="279"/>
      <c r="AJ267" s="279"/>
      <c r="AK267" s="279"/>
      <c r="AL267" s="278"/>
      <c r="AM267" s="279"/>
      <c r="AN267" s="279"/>
      <c r="AO267" s="279"/>
      <c r="AP267" s="133"/>
      <c r="AQ267" s="99" t="str">
        <f t="shared" si="42"/>
        <v/>
      </c>
      <c r="AR267" s="134"/>
      <c r="AS267" s="117" t="str">
        <f t="shared" si="43"/>
        <v/>
      </c>
      <c r="AT267" s="273"/>
      <c r="AU267" s="273"/>
      <c r="AV267" s="273"/>
      <c r="AW267" s="273"/>
      <c r="AX267" s="273"/>
      <c r="AY267" s="273"/>
      <c r="AZ267" s="273"/>
      <c r="BA267" s="273"/>
      <c r="BB267" s="273"/>
      <c r="BC267" s="273"/>
      <c r="BD267" s="273"/>
      <c r="BE267" s="273"/>
      <c r="BF267" s="135"/>
      <c r="BG267" s="117" t="str">
        <f t="shared" si="44"/>
        <v/>
      </c>
      <c r="BH267" s="273"/>
      <c r="BI267" s="273"/>
      <c r="BJ267" s="273"/>
      <c r="BK267" s="273"/>
      <c r="BL267" s="273"/>
      <c r="BM267" s="273"/>
      <c r="BN267" s="273"/>
      <c r="BO267" s="273"/>
      <c r="BP267" s="273"/>
      <c r="BQ267" s="273"/>
      <c r="BR267" s="273"/>
      <c r="BS267" s="273"/>
      <c r="BT267" s="273"/>
      <c r="BU267" s="273"/>
      <c r="BV267" s="273"/>
      <c r="BW267" s="273"/>
    </row>
    <row r="268" spans="2:75" ht="22.5" customHeight="1" x14ac:dyDescent="0.25">
      <c r="B268" s="50" t="str">
        <f t="shared" si="46"/>
        <v/>
      </c>
      <c r="C268" s="137" t="str">
        <f t="shared" si="38"/>
        <v/>
      </c>
      <c r="D268" s="70" t="e">
        <f t="shared" si="37"/>
        <v>#N/A</v>
      </c>
      <c r="E268" s="70" t="e">
        <f t="shared" si="47"/>
        <v>#N/A</v>
      </c>
      <c r="F268" s="137" t="e">
        <f t="shared" si="45"/>
        <v>#N/A</v>
      </c>
      <c r="AD268" s="123" t="str">
        <f t="shared" si="39"/>
        <v/>
      </c>
      <c r="AE268" s="277" t="str">
        <f t="shared" si="40"/>
        <v/>
      </c>
      <c r="AF268" s="277"/>
      <c r="AG268" s="277"/>
      <c r="AH268" s="278" t="str">
        <f t="shared" si="41"/>
        <v/>
      </c>
      <c r="AI268" s="279"/>
      <c r="AJ268" s="279"/>
      <c r="AK268" s="279"/>
      <c r="AL268" s="278"/>
      <c r="AM268" s="279"/>
      <c r="AN268" s="279"/>
      <c r="AO268" s="279"/>
      <c r="AP268" s="133"/>
      <c r="AQ268" s="99" t="str">
        <f t="shared" si="42"/>
        <v/>
      </c>
      <c r="AR268" s="134"/>
      <c r="AS268" s="117" t="str">
        <f t="shared" si="43"/>
        <v/>
      </c>
      <c r="AT268" s="273"/>
      <c r="AU268" s="273"/>
      <c r="AV268" s="273"/>
      <c r="AW268" s="273"/>
      <c r="AX268" s="273"/>
      <c r="AY268" s="273"/>
      <c r="AZ268" s="273"/>
      <c r="BA268" s="273"/>
      <c r="BB268" s="273"/>
      <c r="BC268" s="273"/>
      <c r="BD268" s="273"/>
      <c r="BE268" s="273"/>
      <c r="BF268" s="135"/>
      <c r="BG268" s="117" t="str">
        <f t="shared" si="44"/>
        <v/>
      </c>
      <c r="BH268" s="273"/>
      <c r="BI268" s="273"/>
      <c r="BJ268" s="273"/>
      <c r="BK268" s="273"/>
      <c r="BL268" s="273"/>
      <c r="BM268" s="273"/>
      <c r="BN268" s="273"/>
      <c r="BO268" s="273"/>
      <c r="BP268" s="273"/>
      <c r="BQ268" s="273"/>
      <c r="BR268" s="273"/>
      <c r="BS268" s="273"/>
      <c r="BT268" s="273"/>
      <c r="BU268" s="273"/>
      <c r="BV268" s="273"/>
      <c r="BW268" s="273"/>
    </row>
    <row r="269" spans="2:75" ht="22.5" customHeight="1" x14ac:dyDescent="0.25">
      <c r="B269" s="50" t="str">
        <f t="shared" si="46"/>
        <v/>
      </c>
      <c r="C269" s="137" t="str">
        <f t="shared" si="38"/>
        <v/>
      </c>
      <c r="D269" s="70" t="e">
        <f t="shared" si="37"/>
        <v>#N/A</v>
      </c>
      <c r="E269" s="70" t="e">
        <f t="shared" si="47"/>
        <v>#N/A</v>
      </c>
      <c r="F269" s="137" t="e">
        <f t="shared" si="45"/>
        <v>#N/A</v>
      </c>
      <c r="AD269" s="123" t="str">
        <f t="shared" si="39"/>
        <v/>
      </c>
      <c r="AE269" s="277" t="str">
        <f t="shared" si="40"/>
        <v/>
      </c>
      <c r="AF269" s="277"/>
      <c r="AG269" s="277"/>
      <c r="AH269" s="278" t="str">
        <f t="shared" si="41"/>
        <v/>
      </c>
      <c r="AI269" s="279"/>
      <c r="AJ269" s="279"/>
      <c r="AK269" s="279"/>
      <c r="AL269" s="278"/>
      <c r="AM269" s="279"/>
      <c r="AN269" s="279"/>
      <c r="AO269" s="279"/>
      <c r="AP269" s="133"/>
      <c r="AQ269" s="99" t="str">
        <f t="shared" si="42"/>
        <v/>
      </c>
      <c r="AR269" s="134"/>
      <c r="AS269" s="117" t="str">
        <f t="shared" si="43"/>
        <v/>
      </c>
      <c r="AT269" s="273"/>
      <c r="AU269" s="273"/>
      <c r="AV269" s="273"/>
      <c r="AW269" s="273"/>
      <c r="AX269" s="273"/>
      <c r="AY269" s="273"/>
      <c r="AZ269" s="273"/>
      <c r="BA269" s="273"/>
      <c r="BB269" s="273"/>
      <c r="BC269" s="273"/>
      <c r="BD269" s="273"/>
      <c r="BE269" s="273"/>
      <c r="BF269" s="135"/>
      <c r="BG269" s="117" t="str">
        <f t="shared" si="44"/>
        <v/>
      </c>
      <c r="BH269" s="273"/>
      <c r="BI269" s="273"/>
      <c r="BJ269" s="273"/>
      <c r="BK269" s="273"/>
      <c r="BL269" s="273"/>
      <c r="BM269" s="273"/>
      <c r="BN269" s="273"/>
      <c r="BO269" s="273"/>
      <c r="BP269" s="273"/>
      <c r="BQ269" s="273"/>
      <c r="BR269" s="273"/>
      <c r="BS269" s="273"/>
      <c r="BT269" s="273"/>
      <c r="BU269" s="273"/>
      <c r="BV269" s="273"/>
      <c r="BW269" s="273"/>
    </row>
    <row r="270" spans="2:75" ht="22.5" customHeight="1" x14ac:dyDescent="0.25">
      <c r="B270" s="50" t="str">
        <f t="shared" si="46"/>
        <v/>
      </c>
      <c r="C270" s="137" t="str">
        <f t="shared" si="38"/>
        <v/>
      </c>
      <c r="D270" s="70" t="e">
        <f t="shared" si="37"/>
        <v>#N/A</v>
      </c>
      <c r="E270" s="70" t="e">
        <f t="shared" si="47"/>
        <v>#N/A</v>
      </c>
      <c r="F270" s="137" t="e">
        <f t="shared" si="45"/>
        <v>#N/A</v>
      </c>
      <c r="AD270" s="123" t="str">
        <f t="shared" si="39"/>
        <v/>
      </c>
      <c r="AE270" s="277" t="str">
        <f t="shared" si="40"/>
        <v/>
      </c>
      <c r="AF270" s="277"/>
      <c r="AG270" s="277"/>
      <c r="AH270" s="278" t="str">
        <f t="shared" si="41"/>
        <v/>
      </c>
      <c r="AI270" s="279"/>
      <c r="AJ270" s="279"/>
      <c r="AK270" s="279"/>
      <c r="AL270" s="278"/>
      <c r="AM270" s="279"/>
      <c r="AN270" s="279"/>
      <c r="AO270" s="279"/>
      <c r="AP270" s="133"/>
      <c r="AQ270" s="99" t="str">
        <f t="shared" si="42"/>
        <v/>
      </c>
      <c r="AR270" s="134"/>
      <c r="AS270" s="117" t="str">
        <f t="shared" si="43"/>
        <v/>
      </c>
      <c r="AT270" s="273"/>
      <c r="AU270" s="273"/>
      <c r="AV270" s="273"/>
      <c r="AW270" s="273"/>
      <c r="AX270" s="273"/>
      <c r="AY270" s="273"/>
      <c r="AZ270" s="273"/>
      <c r="BA270" s="273"/>
      <c r="BB270" s="273"/>
      <c r="BC270" s="273"/>
      <c r="BD270" s="273"/>
      <c r="BE270" s="273"/>
      <c r="BF270" s="135"/>
      <c r="BG270" s="117" t="str">
        <f t="shared" si="44"/>
        <v/>
      </c>
      <c r="BH270" s="273"/>
      <c r="BI270" s="273"/>
      <c r="BJ270" s="273"/>
      <c r="BK270" s="273"/>
      <c r="BL270" s="273"/>
      <c r="BM270" s="273"/>
      <c r="BN270" s="273"/>
      <c r="BO270" s="273"/>
      <c r="BP270" s="273"/>
      <c r="BQ270" s="273"/>
      <c r="BR270" s="273"/>
      <c r="BS270" s="273"/>
      <c r="BT270" s="273"/>
      <c r="BU270" s="273"/>
      <c r="BV270" s="273"/>
      <c r="BW270" s="273"/>
    </row>
    <row r="271" spans="2:75" ht="22.5" customHeight="1" x14ac:dyDescent="0.25">
      <c r="B271" s="50" t="str">
        <f t="shared" si="46"/>
        <v/>
      </c>
      <c r="C271" s="137" t="str">
        <f t="shared" si="38"/>
        <v/>
      </c>
      <c r="D271" s="70" t="e">
        <f t="shared" si="37"/>
        <v>#N/A</v>
      </c>
      <c r="E271" s="70" t="e">
        <f t="shared" si="47"/>
        <v>#N/A</v>
      </c>
      <c r="F271" s="137" t="e">
        <f t="shared" si="45"/>
        <v>#N/A</v>
      </c>
      <c r="AD271" s="123" t="str">
        <f t="shared" si="39"/>
        <v/>
      </c>
      <c r="AE271" s="277" t="str">
        <f t="shared" si="40"/>
        <v/>
      </c>
      <c r="AF271" s="277"/>
      <c r="AG271" s="277"/>
      <c r="AH271" s="278" t="str">
        <f t="shared" si="41"/>
        <v/>
      </c>
      <c r="AI271" s="279"/>
      <c r="AJ271" s="279"/>
      <c r="AK271" s="279"/>
      <c r="AL271" s="278"/>
      <c r="AM271" s="279"/>
      <c r="AN271" s="279"/>
      <c r="AO271" s="279"/>
      <c r="AP271" s="133"/>
      <c r="AQ271" s="99" t="str">
        <f t="shared" si="42"/>
        <v/>
      </c>
      <c r="AR271" s="134"/>
      <c r="AS271" s="117" t="str">
        <f t="shared" si="43"/>
        <v/>
      </c>
      <c r="AT271" s="273"/>
      <c r="AU271" s="273"/>
      <c r="AV271" s="273"/>
      <c r="AW271" s="273"/>
      <c r="AX271" s="273"/>
      <c r="AY271" s="273"/>
      <c r="AZ271" s="273"/>
      <c r="BA271" s="273"/>
      <c r="BB271" s="273"/>
      <c r="BC271" s="273"/>
      <c r="BD271" s="273"/>
      <c r="BE271" s="273"/>
      <c r="BF271" s="135"/>
      <c r="BG271" s="117" t="str">
        <f t="shared" si="44"/>
        <v/>
      </c>
      <c r="BH271" s="273"/>
      <c r="BI271" s="273"/>
      <c r="BJ271" s="273"/>
      <c r="BK271" s="273"/>
      <c r="BL271" s="273"/>
      <c r="BM271" s="273"/>
      <c r="BN271" s="273"/>
      <c r="BO271" s="273"/>
      <c r="BP271" s="273"/>
      <c r="BQ271" s="273"/>
      <c r="BR271" s="273"/>
      <c r="BS271" s="273"/>
      <c r="BT271" s="273"/>
      <c r="BU271" s="273"/>
      <c r="BV271" s="273"/>
      <c r="BW271" s="273"/>
    </row>
    <row r="272" spans="2:75" ht="22.5" customHeight="1" x14ac:dyDescent="0.25">
      <c r="B272" s="50" t="str">
        <f t="shared" si="46"/>
        <v/>
      </c>
      <c r="C272" s="137" t="str">
        <f t="shared" si="38"/>
        <v/>
      </c>
      <c r="D272" s="70" t="e">
        <f t="shared" si="37"/>
        <v>#N/A</v>
      </c>
      <c r="E272" s="70" t="e">
        <f t="shared" si="47"/>
        <v>#N/A</v>
      </c>
      <c r="F272" s="137" t="e">
        <f t="shared" si="45"/>
        <v>#N/A</v>
      </c>
      <c r="AD272" s="123" t="str">
        <f t="shared" si="39"/>
        <v/>
      </c>
      <c r="AE272" s="277" t="str">
        <f t="shared" si="40"/>
        <v/>
      </c>
      <c r="AF272" s="277"/>
      <c r="AG272" s="277"/>
      <c r="AH272" s="278" t="str">
        <f t="shared" si="41"/>
        <v/>
      </c>
      <c r="AI272" s="279"/>
      <c r="AJ272" s="279"/>
      <c r="AK272" s="279"/>
      <c r="AL272" s="278"/>
      <c r="AM272" s="279"/>
      <c r="AN272" s="279"/>
      <c r="AO272" s="279"/>
      <c r="AP272" s="133"/>
      <c r="AQ272" s="99" t="str">
        <f t="shared" si="42"/>
        <v/>
      </c>
      <c r="AR272" s="134"/>
      <c r="AS272" s="117" t="str">
        <f t="shared" si="43"/>
        <v/>
      </c>
      <c r="AT272" s="273"/>
      <c r="AU272" s="273"/>
      <c r="AV272" s="273"/>
      <c r="AW272" s="273"/>
      <c r="AX272" s="273"/>
      <c r="AY272" s="273"/>
      <c r="AZ272" s="273"/>
      <c r="BA272" s="273"/>
      <c r="BB272" s="273"/>
      <c r="BC272" s="273"/>
      <c r="BD272" s="273"/>
      <c r="BE272" s="273"/>
      <c r="BF272" s="135"/>
      <c r="BG272" s="117" t="str">
        <f t="shared" si="44"/>
        <v/>
      </c>
      <c r="BH272" s="273"/>
      <c r="BI272" s="273"/>
      <c r="BJ272" s="273"/>
      <c r="BK272" s="273"/>
      <c r="BL272" s="273"/>
      <c r="BM272" s="273"/>
      <c r="BN272" s="273"/>
      <c r="BO272" s="273"/>
      <c r="BP272" s="273"/>
      <c r="BQ272" s="273"/>
      <c r="BR272" s="273"/>
      <c r="BS272" s="273"/>
      <c r="BT272" s="273"/>
      <c r="BU272" s="273"/>
      <c r="BV272" s="273"/>
      <c r="BW272" s="273"/>
    </row>
    <row r="273" spans="2:75" ht="22.5" customHeight="1" x14ac:dyDescent="0.25">
      <c r="B273" s="50" t="str">
        <f t="shared" si="46"/>
        <v/>
      </c>
      <c r="C273" s="137" t="str">
        <f t="shared" si="38"/>
        <v/>
      </c>
      <c r="D273" s="70" t="e">
        <f t="shared" si="37"/>
        <v>#N/A</v>
      </c>
      <c r="E273" s="70" t="e">
        <f t="shared" si="47"/>
        <v>#N/A</v>
      </c>
      <c r="F273" s="137" t="e">
        <f t="shared" si="45"/>
        <v>#N/A</v>
      </c>
      <c r="AD273" s="123" t="str">
        <f t="shared" si="39"/>
        <v/>
      </c>
      <c r="AE273" s="277" t="str">
        <f t="shared" si="40"/>
        <v/>
      </c>
      <c r="AF273" s="277"/>
      <c r="AG273" s="277"/>
      <c r="AH273" s="278" t="str">
        <f t="shared" si="41"/>
        <v/>
      </c>
      <c r="AI273" s="279"/>
      <c r="AJ273" s="279"/>
      <c r="AK273" s="279"/>
      <c r="AL273" s="278"/>
      <c r="AM273" s="279"/>
      <c r="AN273" s="279"/>
      <c r="AO273" s="279"/>
      <c r="AP273" s="133"/>
      <c r="AQ273" s="99" t="str">
        <f t="shared" si="42"/>
        <v/>
      </c>
      <c r="AR273" s="134"/>
      <c r="AS273" s="117" t="str">
        <f t="shared" si="43"/>
        <v/>
      </c>
      <c r="AT273" s="273"/>
      <c r="AU273" s="273"/>
      <c r="AV273" s="273"/>
      <c r="AW273" s="273"/>
      <c r="AX273" s="273"/>
      <c r="AY273" s="273"/>
      <c r="AZ273" s="273"/>
      <c r="BA273" s="273"/>
      <c r="BB273" s="273"/>
      <c r="BC273" s="273"/>
      <c r="BD273" s="273"/>
      <c r="BE273" s="273"/>
      <c r="BF273" s="135"/>
      <c r="BG273" s="117" t="str">
        <f t="shared" si="44"/>
        <v/>
      </c>
      <c r="BH273" s="273"/>
      <c r="BI273" s="273"/>
      <c r="BJ273" s="273"/>
      <c r="BK273" s="273"/>
      <c r="BL273" s="273"/>
      <c r="BM273" s="273"/>
      <c r="BN273" s="273"/>
      <c r="BO273" s="273"/>
      <c r="BP273" s="273"/>
      <c r="BQ273" s="273"/>
      <c r="BR273" s="273"/>
      <c r="BS273" s="273"/>
      <c r="BT273" s="273"/>
      <c r="BU273" s="273"/>
      <c r="BV273" s="273"/>
      <c r="BW273" s="273"/>
    </row>
    <row r="274" spans="2:75" ht="22.5" customHeight="1" x14ac:dyDescent="0.25">
      <c r="B274" s="50" t="str">
        <f t="shared" si="46"/>
        <v/>
      </c>
      <c r="C274" s="137" t="str">
        <f t="shared" si="38"/>
        <v/>
      </c>
      <c r="D274" s="70" t="e">
        <f t="shared" si="37"/>
        <v>#N/A</v>
      </c>
      <c r="E274" s="70" t="e">
        <f t="shared" si="47"/>
        <v>#N/A</v>
      </c>
      <c r="F274" s="137" t="e">
        <f t="shared" si="45"/>
        <v>#N/A</v>
      </c>
      <c r="AD274" s="123" t="str">
        <f t="shared" si="39"/>
        <v/>
      </c>
      <c r="AE274" s="277" t="str">
        <f t="shared" si="40"/>
        <v/>
      </c>
      <c r="AF274" s="277"/>
      <c r="AG274" s="277"/>
      <c r="AH274" s="278" t="str">
        <f t="shared" si="41"/>
        <v/>
      </c>
      <c r="AI274" s="279"/>
      <c r="AJ274" s="279"/>
      <c r="AK274" s="279"/>
      <c r="AL274" s="278"/>
      <c r="AM274" s="279"/>
      <c r="AN274" s="279"/>
      <c r="AO274" s="279"/>
      <c r="AP274" s="133"/>
      <c r="AQ274" s="99" t="str">
        <f t="shared" si="42"/>
        <v/>
      </c>
      <c r="AR274" s="134"/>
      <c r="AS274" s="117" t="str">
        <f t="shared" si="43"/>
        <v/>
      </c>
      <c r="AT274" s="273"/>
      <c r="AU274" s="273"/>
      <c r="AV274" s="273"/>
      <c r="AW274" s="273"/>
      <c r="AX274" s="273"/>
      <c r="AY274" s="273"/>
      <c r="AZ274" s="273"/>
      <c r="BA274" s="273"/>
      <c r="BB274" s="273"/>
      <c r="BC274" s="273"/>
      <c r="BD274" s="273"/>
      <c r="BE274" s="273"/>
      <c r="BF274" s="135"/>
      <c r="BG274" s="117" t="str">
        <f t="shared" si="44"/>
        <v/>
      </c>
      <c r="BH274" s="273"/>
      <c r="BI274" s="273"/>
      <c r="BJ274" s="273"/>
      <c r="BK274" s="273"/>
      <c r="BL274" s="273"/>
      <c r="BM274" s="273"/>
      <c r="BN274" s="273"/>
      <c r="BO274" s="273"/>
      <c r="BP274" s="273"/>
      <c r="BQ274" s="273"/>
      <c r="BR274" s="273"/>
      <c r="BS274" s="273"/>
      <c r="BT274" s="273"/>
      <c r="BU274" s="273"/>
      <c r="BV274" s="273"/>
      <c r="BW274" s="273"/>
    </row>
    <row r="275" spans="2:75" ht="22.5" customHeight="1" x14ac:dyDescent="0.25">
      <c r="B275" s="50" t="str">
        <f t="shared" si="46"/>
        <v/>
      </c>
      <c r="C275" s="137" t="str">
        <f t="shared" si="38"/>
        <v/>
      </c>
      <c r="D275" s="70" t="e">
        <f t="shared" ref="D275:D299" si="48">IF(AR275="",VLOOKUP($E$18,$F$10:$H$12,2,FALSE),100)</f>
        <v>#N/A</v>
      </c>
      <c r="E275" s="70" t="e">
        <f t="shared" si="47"/>
        <v>#N/A</v>
      </c>
      <c r="F275" s="137" t="e">
        <f t="shared" si="45"/>
        <v>#N/A</v>
      </c>
      <c r="AD275" s="123" t="str">
        <f t="shared" si="39"/>
        <v/>
      </c>
      <c r="AE275" s="277" t="str">
        <f t="shared" si="40"/>
        <v/>
      </c>
      <c r="AF275" s="277"/>
      <c r="AG275" s="277"/>
      <c r="AH275" s="278" t="str">
        <f t="shared" si="41"/>
        <v/>
      </c>
      <c r="AI275" s="279"/>
      <c r="AJ275" s="279"/>
      <c r="AK275" s="279"/>
      <c r="AL275" s="278"/>
      <c r="AM275" s="279"/>
      <c r="AN275" s="279"/>
      <c r="AO275" s="279"/>
      <c r="AP275" s="133"/>
      <c r="AQ275" s="99" t="str">
        <f t="shared" si="42"/>
        <v/>
      </c>
      <c r="AR275" s="134"/>
      <c r="AS275" s="117" t="str">
        <f t="shared" si="43"/>
        <v/>
      </c>
      <c r="AT275" s="273"/>
      <c r="AU275" s="273"/>
      <c r="AV275" s="273"/>
      <c r="AW275" s="273"/>
      <c r="AX275" s="273"/>
      <c r="AY275" s="273"/>
      <c r="AZ275" s="273"/>
      <c r="BA275" s="273"/>
      <c r="BB275" s="273"/>
      <c r="BC275" s="273"/>
      <c r="BD275" s="273"/>
      <c r="BE275" s="273"/>
      <c r="BF275" s="135"/>
      <c r="BG275" s="117" t="str">
        <f t="shared" si="44"/>
        <v/>
      </c>
      <c r="BH275" s="273"/>
      <c r="BI275" s="273"/>
      <c r="BJ275" s="273"/>
      <c r="BK275" s="273"/>
      <c r="BL275" s="273"/>
      <c r="BM275" s="273"/>
      <c r="BN275" s="273"/>
      <c r="BO275" s="273"/>
      <c r="BP275" s="273"/>
      <c r="BQ275" s="273"/>
      <c r="BR275" s="273"/>
      <c r="BS275" s="273"/>
      <c r="BT275" s="273"/>
      <c r="BU275" s="273"/>
      <c r="BV275" s="273"/>
      <c r="BW275" s="273"/>
    </row>
    <row r="276" spans="2:75" ht="22.5" customHeight="1" x14ac:dyDescent="0.25">
      <c r="B276" s="50" t="str">
        <f t="shared" si="46"/>
        <v/>
      </c>
      <c r="C276" s="137" t="str">
        <f t="shared" ref="C276:C299" si="49">IF(AD276&lt;&gt;"",AD276,"")</f>
        <v/>
      </c>
      <c r="D276" s="70" t="e">
        <f t="shared" si="48"/>
        <v>#N/A</v>
      </c>
      <c r="E276" s="70" t="e">
        <f t="shared" si="47"/>
        <v>#N/A</v>
      </c>
      <c r="F276" s="137" t="e">
        <f t="shared" si="45"/>
        <v>#N/A</v>
      </c>
      <c r="AD276" s="123" t="str">
        <f t="shared" ref="AD276:AD299" si="50">IF(AE276&lt;&gt;"",AD275+1,"")</f>
        <v/>
      </c>
      <c r="AE276" s="277" t="str">
        <f t="shared" ref="AE276:AE299" si="51">IF(OR(AH276="",AL276=""),"",IF(AL276-AH276&lt;0,"Check dates",AL276-AH276))</f>
        <v/>
      </c>
      <c r="AF276" s="277"/>
      <c r="AG276" s="277"/>
      <c r="AH276" s="278" t="str">
        <f t="shared" ref="AH276:AH299" si="52">IF(AL276="","",AL275)</f>
        <v/>
      </c>
      <c r="AI276" s="279"/>
      <c r="AJ276" s="279"/>
      <c r="AK276" s="279"/>
      <c r="AL276" s="278"/>
      <c r="AM276" s="279"/>
      <c r="AN276" s="279"/>
      <c r="AO276" s="279"/>
      <c r="AP276" s="133"/>
      <c r="AQ276" s="99" t="str">
        <f t="shared" ref="AQ276:AQ299" si="53">IF(AP276&lt;&gt;"","of","")</f>
        <v/>
      </c>
      <c r="AR276" s="134"/>
      <c r="AS276" s="117" t="str">
        <f t="shared" ref="AS276:AS299" si="54">IF(OR(AR276="",AP276=""),"",(AP276/AR276)*100)</f>
        <v/>
      </c>
      <c r="AT276" s="273"/>
      <c r="AU276" s="273"/>
      <c r="AV276" s="273"/>
      <c r="AW276" s="273"/>
      <c r="AX276" s="273"/>
      <c r="AY276" s="273"/>
      <c r="AZ276" s="273"/>
      <c r="BA276" s="273"/>
      <c r="BB276" s="273"/>
      <c r="BC276" s="273"/>
      <c r="BD276" s="273"/>
      <c r="BE276" s="273"/>
      <c r="BF276" s="135"/>
      <c r="BG276" s="117" t="str">
        <f t="shared" ref="BG276:BG299" si="55">IF(OR(AR276="",BF276=""),"",(BF276/AR276)*100)</f>
        <v/>
      </c>
      <c r="BH276" s="273"/>
      <c r="BI276" s="273"/>
      <c r="BJ276" s="273"/>
      <c r="BK276" s="273"/>
      <c r="BL276" s="273"/>
      <c r="BM276" s="273"/>
      <c r="BN276" s="273"/>
      <c r="BO276" s="273"/>
      <c r="BP276" s="273"/>
      <c r="BQ276" s="273"/>
      <c r="BR276" s="273"/>
      <c r="BS276" s="273"/>
      <c r="BT276" s="273"/>
      <c r="BU276" s="273"/>
      <c r="BV276" s="273"/>
      <c r="BW276" s="273"/>
    </row>
    <row r="277" spans="2:75" ht="22.5" customHeight="1" x14ac:dyDescent="0.25">
      <c r="B277" s="50" t="str">
        <f t="shared" si="46"/>
        <v/>
      </c>
      <c r="C277" s="137" t="str">
        <f t="shared" si="49"/>
        <v/>
      </c>
      <c r="D277" s="70" t="e">
        <f t="shared" si="48"/>
        <v>#N/A</v>
      </c>
      <c r="E277" s="70" t="e">
        <f t="shared" si="47"/>
        <v>#N/A</v>
      </c>
      <c r="F277" s="137" t="e">
        <f t="shared" ref="F277:F299" si="56">IF(BG276="",VLOOKUP($E$18,$F$10:$H$12,2,FALSE),BG276)</f>
        <v>#N/A</v>
      </c>
      <c r="AD277" s="123" t="str">
        <f t="shared" si="50"/>
        <v/>
      </c>
      <c r="AE277" s="277" t="str">
        <f t="shared" si="51"/>
        <v/>
      </c>
      <c r="AF277" s="277"/>
      <c r="AG277" s="277"/>
      <c r="AH277" s="278" t="str">
        <f t="shared" si="52"/>
        <v/>
      </c>
      <c r="AI277" s="279"/>
      <c r="AJ277" s="279"/>
      <c r="AK277" s="279"/>
      <c r="AL277" s="278"/>
      <c r="AM277" s="279"/>
      <c r="AN277" s="279"/>
      <c r="AO277" s="279"/>
      <c r="AP277" s="133"/>
      <c r="AQ277" s="99" t="str">
        <f t="shared" si="53"/>
        <v/>
      </c>
      <c r="AR277" s="134"/>
      <c r="AS277" s="117" t="str">
        <f t="shared" si="54"/>
        <v/>
      </c>
      <c r="AT277" s="273"/>
      <c r="AU277" s="273"/>
      <c r="AV277" s="273"/>
      <c r="AW277" s="273"/>
      <c r="AX277" s="273"/>
      <c r="AY277" s="273"/>
      <c r="AZ277" s="273"/>
      <c r="BA277" s="273"/>
      <c r="BB277" s="273"/>
      <c r="BC277" s="273"/>
      <c r="BD277" s="273"/>
      <c r="BE277" s="273"/>
      <c r="BF277" s="135"/>
      <c r="BG277" s="117" t="str">
        <f t="shared" si="55"/>
        <v/>
      </c>
      <c r="BH277" s="273"/>
      <c r="BI277" s="273"/>
      <c r="BJ277" s="273"/>
      <c r="BK277" s="273"/>
      <c r="BL277" s="273"/>
      <c r="BM277" s="273"/>
      <c r="BN277" s="273"/>
      <c r="BO277" s="273"/>
      <c r="BP277" s="273"/>
      <c r="BQ277" s="273"/>
      <c r="BR277" s="273"/>
      <c r="BS277" s="273"/>
      <c r="BT277" s="273"/>
      <c r="BU277" s="273"/>
      <c r="BV277" s="273"/>
      <c r="BW277" s="273"/>
    </row>
    <row r="278" spans="2:75" ht="22.5" customHeight="1" x14ac:dyDescent="0.25">
      <c r="B278" s="50" t="str">
        <f t="shared" ref="B278:B299" si="57">IF(C278&lt;&gt;"",C278,IF(AND(C277&lt;&gt;"",C278=""),C277+1,""))</f>
        <v/>
      </c>
      <c r="C278" s="137" t="str">
        <f t="shared" si="49"/>
        <v/>
      </c>
      <c r="D278" s="70" t="e">
        <f t="shared" si="48"/>
        <v>#N/A</v>
      </c>
      <c r="E278" s="70" t="e">
        <f t="shared" ref="E278:E299" si="58">IF(AS278="",VLOOKUP($E$18,$F$10:$H$12,2,FALSE),AS278)</f>
        <v>#N/A</v>
      </c>
      <c r="F278" s="137" t="e">
        <f t="shared" si="56"/>
        <v>#N/A</v>
      </c>
      <c r="AD278" s="123" t="str">
        <f t="shared" si="50"/>
        <v/>
      </c>
      <c r="AE278" s="277" t="str">
        <f t="shared" si="51"/>
        <v/>
      </c>
      <c r="AF278" s="277"/>
      <c r="AG278" s="277"/>
      <c r="AH278" s="278" t="str">
        <f t="shared" si="52"/>
        <v/>
      </c>
      <c r="AI278" s="279"/>
      <c r="AJ278" s="279"/>
      <c r="AK278" s="279"/>
      <c r="AL278" s="278"/>
      <c r="AM278" s="279"/>
      <c r="AN278" s="279"/>
      <c r="AO278" s="279"/>
      <c r="AP278" s="133"/>
      <c r="AQ278" s="99" t="str">
        <f t="shared" si="53"/>
        <v/>
      </c>
      <c r="AR278" s="134"/>
      <c r="AS278" s="117" t="str">
        <f t="shared" si="54"/>
        <v/>
      </c>
      <c r="AT278" s="273"/>
      <c r="AU278" s="273"/>
      <c r="AV278" s="273"/>
      <c r="AW278" s="273"/>
      <c r="AX278" s="273"/>
      <c r="AY278" s="273"/>
      <c r="AZ278" s="273"/>
      <c r="BA278" s="273"/>
      <c r="BB278" s="273"/>
      <c r="BC278" s="273"/>
      <c r="BD278" s="273"/>
      <c r="BE278" s="273"/>
      <c r="BF278" s="135"/>
      <c r="BG278" s="117" t="str">
        <f t="shared" si="55"/>
        <v/>
      </c>
      <c r="BH278" s="273"/>
      <c r="BI278" s="273"/>
      <c r="BJ278" s="273"/>
      <c r="BK278" s="273"/>
      <c r="BL278" s="273"/>
      <c r="BM278" s="273"/>
      <c r="BN278" s="273"/>
      <c r="BO278" s="273"/>
      <c r="BP278" s="273"/>
      <c r="BQ278" s="273"/>
      <c r="BR278" s="273"/>
      <c r="BS278" s="273"/>
      <c r="BT278" s="273"/>
      <c r="BU278" s="273"/>
      <c r="BV278" s="273"/>
      <c r="BW278" s="273"/>
    </row>
    <row r="279" spans="2:75" ht="22.5" customHeight="1" x14ac:dyDescent="0.25">
      <c r="B279" s="50" t="str">
        <f t="shared" si="57"/>
        <v/>
      </c>
      <c r="C279" s="137" t="str">
        <f t="shared" si="49"/>
        <v/>
      </c>
      <c r="D279" s="70" t="e">
        <f t="shared" si="48"/>
        <v>#N/A</v>
      </c>
      <c r="E279" s="70" t="e">
        <f t="shared" si="58"/>
        <v>#N/A</v>
      </c>
      <c r="F279" s="137" t="e">
        <f t="shared" si="56"/>
        <v>#N/A</v>
      </c>
      <c r="AD279" s="123" t="str">
        <f t="shared" si="50"/>
        <v/>
      </c>
      <c r="AE279" s="277" t="str">
        <f t="shared" si="51"/>
        <v/>
      </c>
      <c r="AF279" s="277"/>
      <c r="AG279" s="277"/>
      <c r="AH279" s="278" t="str">
        <f t="shared" si="52"/>
        <v/>
      </c>
      <c r="AI279" s="279"/>
      <c r="AJ279" s="279"/>
      <c r="AK279" s="279"/>
      <c r="AL279" s="278"/>
      <c r="AM279" s="279"/>
      <c r="AN279" s="279"/>
      <c r="AO279" s="279"/>
      <c r="AP279" s="133"/>
      <c r="AQ279" s="99" t="str">
        <f t="shared" si="53"/>
        <v/>
      </c>
      <c r="AR279" s="134"/>
      <c r="AS279" s="117" t="str">
        <f t="shared" si="54"/>
        <v/>
      </c>
      <c r="AT279" s="273"/>
      <c r="AU279" s="273"/>
      <c r="AV279" s="273"/>
      <c r="AW279" s="273"/>
      <c r="AX279" s="273"/>
      <c r="AY279" s="273"/>
      <c r="AZ279" s="273"/>
      <c r="BA279" s="273"/>
      <c r="BB279" s="273"/>
      <c r="BC279" s="273"/>
      <c r="BD279" s="273"/>
      <c r="BE279" s="273"/>
      <c r="BF279" s="135"/>
      <c r="BG279" s="117" t="str">
        <f t="shared" si="55"/>
        <v/>
      </c>
      <c r="BH279" s="273"/>
      <c r="BI279" s="273"/>
      <c r="BJ279" s="273"/>
      <c r="BK279" s="273"/>
      <c r="BL279" s="273"/>
      <c r="BM279" s="273"/>
      <c r="BN279" s="273"/>
      <c r="BO279" s="273"/>
      <c r="BP279" s="273"/>
      <c r="BQ279" s="273"/>
      <c r="BR279" s="273"/>
      <c r="BS279" s="273"/>
      <c r="BT279" s="273"/>
      <c r="BU279" s="273"/>
      <c r="BV279" s="273"/>
      <c r="BW279" s="273"/>
    </row>
    <row r="280" spans="2:75" ht="22.5" customHeight="1" x14ac:dyDescent="0.25">
      <c r="B280" s="50" t="str">
        <f t="shared" si="57"/>
        <v/>
      </c>
      <c r="C280" s="137" t="str">
        <f t="shared" si="49"/>
        <v/>
      </c>
      <c r="D280" s="70" t="e">
        <f t="shared" si="48"/>
        <v>#N/A</v>
      </c>
      <c r="E280" s="70" t="e">
        <f t="shared" si="58"/>
        <v>#N/A</v>
      </c>
      <c r="F280" s="137" t="e">
        <f t="shared" si="56"/>
        <v>#N/A</v>
      </c>
      <c r="AD280" s="123" t="str">
        <f t="shared" si="50"/>
        <v/>
      </c>
      <c r="AE280" s="277" t="str">
        <f t="shared" si="51"/>
        <v/>
      </c>
      <c r="AF280" s="277"/>
      <c r="AG280" s="277"/>
      <c r="AH280" s="278" t="str">
        <f t="shared" si="52"/>
        <v/>
      </c>
      <c r="AI280" s="279"/>
      <c r="AJ280" s="279"/>
      <c r="AK280" s="279"/>
      <c r="AL280" s="278"/>
      <c r="AM280" s="279"/>
      <c r="AN280" s="279"/>
      <c r="AO280" s="279"/>
      <c r="AP280" s="133"/>
      <c r="AQ280" s="99" t="str">
        <f t="shared" si="53"/>
        <v/>
      </c>
      <c r="AR280" s="134"/>
      <c r="AS280" s="117" t="str">
        <f t="shared" si="54"/>
        <v/>
      </c>
      <c r="AT280" s="273"/>
      <c r="AU280" s="273"/>
      <c r="AV280" s="273"/>
      <c r="AW280" s="273"/>
      <c r="AX280" s="273"/>
      <c r="AY280" s="273"/>
      <c r="AZ280" s="273"/>
      <c r="BA280" s="273"/>
      <c r="BB280" s="273"/>
      <c r="BC280" s="273"/>
      <c r="BD280" s="273"/>
      <c r="BE280" s="273"/>
      <c r="BF280" s="135"/>
      <c r="BG280" s="117" t="str">
        <f t="shared" si="55"/>
        <v/>
      </c>
      <c r="BH280" s="273"/>
      <c r="BI280" s="273"/>
      <c r="BJ280" s="273"/>
      <c r="BK280" s="273"/>
      <c r="BL280" s="273"/>
      <c r="BM280" s="273"/>
      <c r="BN280" s="273"/>
      <c r="BO280" s="273"/>
      <c r="BP280" s="273"/>
      <c r="BQ280" s="273"/>
      <c r="BR280" s="273"/>
      <c r="BS280" s="273"/>
      <c r="BT280" s="273"/>
      <c r="BU280" s="273"/>
      <c r="BV280" s="273"/>
      <c r="BW280" s="273"/>
    </row>
    <row r="281" spans="2:75" ht="22.5" customHeight="1" x14ac:dyDescent="0.25">
      <c r="B281" s="50" t="str">
        <f t="shared" si="57"/>
        <v/>
      </c>
      <c r="C281" s="137" t="str">
        <f t="shared" si="49"/>
        <v/>
      </c>
      <c r="D281" s="70" t="e">
        <f t="shared" si="48"/>
        <v>#N/A</v>
      </c>
      <c r="E281" s="70" t="e">
        <f t="shared" si="58"/>
        <v>#N/A</v>
      </c>
      <c r="F281" s="137" t="e">
        <f t="shared" si="56"/>
        <v>#N/A</v>
      </c>
      <c r="AD281" s="123" t="str">
        <f t="shared" si="50"/>
        <v/>
      </c>
      <c r="AE281" s="277" t="str">
        <f t="shared" si="51"/>
        <v/>
      </c>
      <c r="AF281" s="277"/>
      <c r="AG281" s="277"/>
      <c r="AH281" s="278" t="str">
        <f t="shared" si="52"/>
        <v/>
      </c>
      <c r="AI281" s="279"/>
      <c r="AJ281" s="279"/>
      <c r="AK281" s="279"/>
      <c r="AL281" s="278"/>
      <c r="AM281" s="279"/>
      <c r="AN281" s="279"/>
      <c r="AO281" s="279"/>
      <c r="AP281" s="133"/>
      <c r="AQ281" s="99" t="str">
        <f t="shared" si="53"/>
        <v/>
      </c>
      <c r="AR281" s="134"/>
      <c r="AS281" s="117" t="str">
        <f t="shared" si="54"/>
        <v/>
      </c>
      <c r="AT281" s="273"/>
      <c r="AU281" s="273"/>
      <c r="AV281" s="273"/>
      <c r="AW281" s="273"/>
      <c r="AX281" s="273"/>
      <c r="AY281" s="273"/>
      <c r="AZ281" s="273"/>
      <c r="BA281" s="273"/>
      <c r="BB281" s="273"/>
      <c r="BC281" s="273"/>
      <c r="BD281" s="273"/>
      <c r="BE281" s="273"/>
      <c r="BF281" s="135"/>
      <c r="BG281" s="117" t="str">
        <f t="shared" si="55"/>
        <v/>
      </c>
      <c r="BH281" s="273"/>
      <c r="BI281" s="273"/>
      <c r="BJ281" s="273"/>
      <c r="BK281" s="273"/>
      <c r="BL281" s="273"/>
      <c r="BM281" s="273"/>
      <c r="BN281" s="273"/>
      <c r="BO281" s="273"/>
      <c r="BP281" s="273"/>
      <c r="BQ281" s="273"/>
      <c r="BR281" s="273"/>
      <c r="BS281" s="273"/>
      <c r="BT281" s="273"/>
      <c r="BU281" s="273"/>
      <c r="BV281" s="273"/>
      <c r="BW281" s="273"/>
    </row>
    <row r="282" spans="2:75" ht="22.5" customHeight="1" x14ac:dyDescent="0.25">
      <c r="B282" s="50" t="str">
        <f t="shared" si="57"/>
        <v/>
      </c>
      <c r="C282" s="137" t="str">
        <f t="shared" si="49"/>
        <v/>
      </c>
      <c r="D282" s="70" t="e">
        <f t="shared" si="48"/>
        <v>#N/A</v>
      </c>
      <c r="E282" s="70" t="e">
        <f t="shared" si="58"/>
        <v>#N/A</v>
      </c>
      <c r="F282" s="137" t="e">
        <f t="shared" si="56"/>
        <v>#N/A</v>
      </c>
      <c r="AD282" s="123" t="str">
        <f t="shared" si="50"/>
        <v/>
      </c>
      <c r="AE282" s="277" t="str">
        <f t="shared" si="51"/>
        <v/>
      </c>
      <c r="AF282" s="277"/>
      <c r="AG282" s="277"/>
      <c r="AH282" s="278" t="str">
        <f t="shared" si="52"/>
        <v/>
      </c>
      <c r="AI282" s="279"/>
      <c r="AJ282" s="279"/>
      <c r="AK282" s="279"/>
      <c r="AL282" s="278"/>
      <c r="AM282" s="279"/>
      <c r="AN282" s="279"/>
      <c r="AO282" s="279"/>
      <c r="AP282" s="133"/>
      <c r="AQ282" s="99" t="str">
        <f t="shared" si="53"/>
        <v/>
      </c>
      <c r="AR282" s="134"/>
      <c r="AS282" s="117" t="str">
        <f t="shared" si="54"/>
        <v/>
      </c>
      <c r="AT282" s="273"/>
      <c r="AU282" s="273"/>
      <c r="AV282" s="273"/>
      <c r="AW282" s="273"/>
      <c r="AX282" s="273"/>
      <c r="AY282" s="273"/>
      <c r="AZ282" s="273"/>
      <c r="BA282" s="273"/>
      <c r="BB282" s="273"/>
      <c r="BC282" s="273"/>
      <c r="BD282" s="273"/>
      <c r="BE282" s="273"/>
      <c r="BF282" s="135"/>
      <c r="BG282" s="117" t="str">
        <f t="shared" si="55"/>
        <v/>
      </c>
      <c r="BH282" s="273"/>
      <c r="BI282" s="273"/>
      <c r="BJ282" s="273"/>
      <c r="BK282" s="273"/>
      <c r="BL282" s="273"/>
      <c r="BM282" s="273"/>
      <c r="BN282" s="273"/>
      <c r="BO282" s="273"/>
      <c r="BP282" s="273"/>
      <c r="BQ282" s="273"/>
      <c r="BR282" s="273"/>
      <c r="BS282" s="273"/>
      <c r="BT282" s="273"/>
      <c r="BU282" s="273"/>
      <c r="BV282" s="273"/>
      <c r="BW282" s="273"/>
    </row>
    <row r="283" spans="2:75" ht="22.5" customHeight="1" x14ac:dyDescent="0.25">
      <c r="B283" s="50" t="str">
        <f t="shared" si="57"/>
        <v/>
      </c>
      <c r="C283" s="137" t="str">
        <f t="shared" si="49"/>
        <v/>
      </c>
      <c r="D283" s="70" t="e">
        <f t="shared" si="48"/>
        <v>#N/A</v>
      </c>
      <c r="E283" s="70" t="e">
        <f t="shared" si="58"/>
        <v>#N/A</v>
      </c>
      <c r="F283" s="137" t="e">
        <f t="shared" si="56"/>
        <v>#N/A</v>
      </c>
      <c r="AD283" s="123" t="str">
        <f t="shared" si="50"/>
        <v/>
      </c>
      <c r="AE283" s="277" t="str">
        <f t="shared" si="51"/>
        <v/>
      </c>
      <c r="AF283" s="277"/>
      <c r="AG283" s="277"/>
      <c r="AH283" s="278" t="str">
        <f t="shared" si="52"/>
        <v/>
      </c>
      <c r="AI283" s="279"/>
      <c r="AJ283" s="279"/>
      <c r="AK283" s="279"/>
      <c r="AL283" s="278"/>
      <c r="AM283" s="279"/>
      <c r="AN283" s="279"/>
      <c r="AO283" s="279"/>
      <c r="AP283" s="133"/>
      <c r="AQ283" s="99" t="str">
        <f t="shared" si="53"/>
        <v/>
      </c>
      <c r="AR283" s="134"/>
      <c r="AS283" s="117" t="str">
        <f t="shared" si="54"/>
        <v/>
      </c>
      <c r="AT283" s="273"/>
      <c r="AU283" s="273"/>
      <c r="AV283" s="273"/>
      <c r="AW283" s="273"/>
      <c r="AX283" s="273"/>
      <c r="AY283" s="273"/>
      <c r="AZ283" s="273"/>
      <c r="BA283" s="273"/>
      <c r="BB283" s="273"/>
      <c r="BC283" s="273"/>
      <c r="BD283" s="273"/>
      <c r="BE283" s="273"/>
      <c r="BF283" s="135"/>
      <c r="BG283" s="117" t="str">
        <f t="shared" si="55"/>
        <v/>
      </c>
      <c r="BH283" s="273"/>
      <c r="BI283" s="273"/>
      <c r="BJ283" s="273"/>
      <c r="BK283" s="273"/>
      <c r="BL283" s="273"/>
      <c r="BM283" s="273"/>
      <c r="BN283" s="273"/>
      <c r="BO283" s="273"/>
      <c r="BP283" s="273"/>
      <c r="BQ283" s="273"/>
      <c r="BR283" s="273"/>
      <c r="BS283" s="273"/>
      <c r="BT283" s="273"/>
      <c r="BU283" s="273"/>
      <c r="BV283" s="273"/>
      <c r="BW283" s="273"/>
    </row>
    <row r="284" spans="2:75" ht="22.5" customHeight="1" x14ac:dyDescent="0.25">
      <c r="B284" s="50" t="str">
        <f t="shared" si="57"/>
        <v/>
      </c>
      <c r="C284" s="137" t="str">
        <f t="shared" si="49"/>
        <v/>
      </c>
      <c r="D284" s="70" t="e">
        <f t="shared" si="48"/>
        <v>#N/A</v>
      </c>
      <c r="E284" s="70" t="e">
        <f t="shared" si="58"/>
        <v>#N/A</v>
      </c>
      <c r="F284" s="137" t="e">
        <f t="shared" si="56"/>
        <v>#N/A</v>
      </c>
      <c r="AD284" s="123" t="str">
        <f t="shared" si="50"/>
        <v/>
      </c>
      <c r="AE284" s="277" t="str">
        <f t="shared" si="51"/>
        <v/>
      </c>
      <c r="AF284" s="277"/>
      <c r="AG284" s="277"/>
      <c r="AH284" s="278" t="str">
        <f t="shared" si="52"/>
        <v/>
      </c>
      <c r="AI284" s="279"/>
      <c r="AJ284" s="279"/>
      <c r="AK284" s="279"/>
      <c r="AL284" s="278"/>
      <c r="AM284" s="279"/>
      <c r="AN284" s="279"/>
      <c r="AO284" s="279"/>
      <c r="AP284" s="133"/>
      <c r="AQ284" s="99" t="str">
        <f t="shared" si="53"/>
        <v/>
      </c>
      <c r="AR284" s="134"/>
      <c r="AS284" s="117" t="str">
        <f t="shared" si="54"/>
        <v/>
      </c>
      <c r="AT284" s="273"/>
      <c r="AU284" s="273"/>
      <c r="AV284" s="273"/>
      <c r="AW284" s="273"/>
      <c r="AX284" s="273"/>
      <c r="AY284" s="273"/>
      <c r="AZ284" s="273"/>
      <c r="BA284" s="273"/>
      <c r="BB284" s="273"/>
      <c r="BC284" s="273"/>
      <c r="BD284" s="273"/>
      <c r="BE284" s="273"/>
      <c r="BF284" s="135"/>
      <c r="BG284" s="117" t="str">
        <f t="shared" si="55"/>
        <v/>
      </c>
      <c r="BH284" s="273"/>
      <c r="BI284" s="273"/>
      <c r="BJ284" s="273"/>
      <c r="BK284" s="273"/>
      <c r="BL284" s="273"/>
      <c r="BM284" s="273"/>
      <c r="BN284" s="273"/>
      <c r="BO284" s="273"/>
      <c r="BP284" s="273"/>
      <c r="BQ284" s="273"/>
      <c r="BR284" s="273"/>
      <c r="BS284" s="273"/>
      <c r="BT284" s="273"/>
      <c r="BU284" s="273"/>
      <c r="BV284" s="273"/>
      <c r="BW284" s="273"/>
    </row>
    <row r="285" spans="2:75" ht="22.5" customHeight="1" x14ac:dyDescent="0.25">
      <c r="B285" s="50" t="str">
        <f t="shared" si="57"/>
        <v/>
      </c>
      <c r="C285" s="137" t="str">
        <f t="shared" si="49"/>
        <v/>
      </c>
      <c r="D285" s="70" t="e">
        <f t="shared" si="48"/>
        <v>#N/A</v>
      </c>
      <c r="E285" s="70" t="e">
        <f t="shared" si="58"/>
        <v>#N/A</v>
      </c>
      <c r="F285" s="137" t="e">
        <f t="shared" si="56"/>
        <v>#N/A</v>
      </c>
      <c r="AD285" s="123" t="str">
        <f t="shared" si="50"/>
        <v/>
      </c>
      <c r="AE285" s="277" t="str">
        <f t="shared" si="51"/>
        <v/>
      </c>
      <c r="AF285" s="277"/>
      <c r="AG285" s="277"/>
      <c r="AH285" s="278" t="str">
        <f t="shared" si="52"/>
        <v/>
      </c>
      <c r="AI285" s="279"/>
      <c r="AJ285" s="279"/>
      <c r="AK285" s="279"/>
      <c r="AL285" s="278"/>
      <c r="AM285" s="279"/>
      <c r="AN285" s="279"/>
      <c r="AO285" s="279"/>
      <c r="AP285" s="133"/>
      <c r="AQ285" s="99" t="str">
        <f t="shared" si="53"/>
        <v/>
      </c>
      <c r="AR285" s="134"/>
      <c r="AS285" s="117" t="str">
        <f t="shared" si="54"/>
        <v/>
      </c>
      <c r="AT285" s="273"/>
      <c r="AU285" s="273"/>
      <c r="AV285" s="273"/>
      <c r="AW285" s="273"/>
      <c r="AX285" s="273"/>
      <c r="AY285" s="273"/>
      <c r="AZ285" s="273"/>
      <c r="BA285" s="273"/>
      <c r="BB285" s="273"/>
      <c r="BC285" s="273"/>
      <c r="BD285" s="273"/>
      <c r="BE285" s="273"/>
      <c r="BF285" s="135"/>
      <c r="BG285" s="117" t="str">
        <f t="shared" si="55"/>
        <v/>
      </c>
      <c r="BH285" s="273"/>
      <c r="BI285" s="273"/>
      <c r="BJ285" s="273"/>
      <c r="BK285" s="273"/>
      <c r="BL285" s="273"/>
      <c r="BM285" s="273"/>
      <c r="BN285" s="273"/>
      <c r="BO285" s="273"/>
      <c r="BP285" s="273"/>
      <c r="BQ285" s="273"/>
      <c r="BR285" s="273"/>
      <c r="BS285" s="273"/>
      <c r="BT285" s="273"/>
      <c r="BU285" s="273"/>
      <c r="BV285" s="273"/>
      <c r="BW285" s="273"/>
    </row>
    <row r="286" spans="2:75" ht="22.5" customHeight="1" x14ac:dyDescent="0.25">
      <c r="B286" s="50" t="str">
        <f t="shared" si="57"/>
        <v/>
      </c>
      <c r="C286" s="137" t="str">
        <f t="shared" si="49"/>
        <v/>
      </c>
      <c r="D286" s="70" t="e">
        <f t="shared" si="48"/>
        <v>#N/A</v>
      </c>
      <c r="E286" s="70" t="e">
        <f t="shared" si="58"/>
        <v>#N/A</v>
      </c>
      <c r="F286" s="137" t="e">
        <f t="shared" si="56"/>
        <v>#N/A</v>
      </c>
      <c r="AD286" s="123" t="str">
        <f t="shared" si="50"/>
        <v/>
      </c>
      <c r="AE286" s="277" t="str">
        <f t="shared" si="51"/>
        <v/>
      </c>
      <c r="AF286" s="277"/>
      <c r="AG286" s="277"/>
      <c r="AH286" s="278" t="str">
        <f t="shared" si="52"/>
        <v/>
      </c>
      <c r="AI286" s="279"/>
      <c r="AJ286" s="279"/>
      <c r="AK286" s="279"/>
      <c r="AL286" s="278"/>
      <c r="AM286" s="279"/>
      <c r="AN286" s="279"/>
      <c r="AO286" s="279"/>
      <c r="AP286" s="133"/>
      <c r="AQ286" s="99" t="str">
        <f t="shared" si="53"/>
        <v/>
      </c>
      <c r="AR286" s="134"/>
      <c r="AS286" s="117" t="str">
        <f t="shared" si="54"/>
        <v/>
      </c>
      <c r="AT286" s="273"/>
      <c r="AU286" s="273"/>
      <c r="AV286" s="273"/>
      <c r="AW286" s="273"/>
      <c r="AX286" s="273"/>
      <c r="AY286" s="273"/>
      <c r="AZ286" s="273"/>
      <c r="BA286" s="273"/>
      <c r="BB286" s="273"/>
      <c r="BC286" s="273"/>
      <c r="BD286" s="273"/>
      <c r="BE286" s="273"/>
      <c r="BF286" s="135"/>
      <c r="BG286" s="117" t="str">
        <f t="shared" si="55"/>
        <v/>
      </c>
      <c r="BH286" s="273"/>
      <c r="BI286" s="273"/>
      <c r="BJ286" s="273"/>
      <c r="BK286" s="273"/>
      <c r="BL286" s="273"/>
      <c r="BM286" s="273"/>
      <c r="BN286" s="273"/>
      <c r="BO286" s="273"/>
      <c r="BP286" s="273"/>
      <c r="BQ286" s="273"/>
      <c r="BR286" s="273"/>
      <c r="BS286" s="273"/>
      <c r="BT286" s="273"/>
      <c r="BU286" s="273"/>
      <c r="BV286" s="273"/>
      <c r="BW286" s="273"/>
    </row>
    <row r="287" spans="2:75" ht="22.5" customHeight="1" x14ac:dyDescent="0.25">
      <c r="B287" s="50" t="str">
        <f t="shared" si="57"/>
        <v/>
      </c>
      <c r="C287" s="137" t="str">
        <f t="shared" si="49"/>
        <v/>
      </c>
      <c r="D287" s="70" t="e">
        <f t="shared" si="48"/>
        <v>#N/A</v>
      </c>
      <c r="E287" s="70" t="e">
        <f t="shared" si="58"/>
        <v>#N/A</v>
      </c>
      <c r="F287" s="137" t="e">
        <f t="shared" si="56"/>
        <v>#N/A</v>
      </c>
      <c r="AD287" s="123" t="str">
        <f t="shared" si="50"/>
        <v/>
      </c>
      <c r="AE287" s="277" t="str">
        <f t="shared" si="51"/>
        <v/>
      </c>
      <c r="AF287" s="277"/>
      <c r="AG287" s="277"/>
      <c r="AH287" s="278" t="str">
        <f t="shared" si="52"/>
        <v/>
      </c>
      <c r="AI287" s="279"/>
      <c r="AJ287" s="279"/>
      <c r="AK287" s="279"/>
      <c r="AL287" s="278"/>
      <c r="AM287" s="279"/>
      <c r="AN287" s="279"/>
      <c r="AO287" s="279"/>
      <c r="AP287" s="133"/>
      <c r="AQ287" s="99" t="str">
        <f t="shared" si="53"/>
        <v/>
      </c>
      <c r="AR287" s="134"/>
      <c r="AS287" s="117" t="str">
        <f t="shared" si="54"/>
        <v/>
      </c>
      <c r="AT287" s="273"/>
      <c r="AU287" s="273"/>
      <c r="AV287" s="273"/>
      <c r="AW287" s="273"/>
      <c r="AX287" s="273"/>
      <c r="AY287" s="273"/>
      <c r="AZ287" s="273"/>
      <c r="BA287" s="273"/>
      <c r="BB287" s="273"/>
      <c r="BC287" s="273"/>
      <c r="BD287" s="273"/>
      <c r="BE287" s="273"/>
      <c r="BF287" s="135"/>
      <c r="BG287" s="117" t="str">
        <f t="shared" si="55"/>
        <v/>
      </c>
      <c r="BH287" s="273"/>
      <c r="BI287" s="273"/>
      <c r="BJ287" s="273"/>
      <c r="BK287" s="273"/>
      <c r="BL287" s="273"/>
      <c r="BM287" s="273"/>
      <c r="BN287" s="273"/>
      <c r="BO287" s="273"/>
      <c r="BP287" s="273"/>
      <c r="BQ287" s="273"/>
      <c r="BR287" s="273"/>
      <c r="BS287" s="273"/>
      <c r="BT287" s="273"/>
      <c r="BU287" s="273"/>
      <c r="BV287" s="273"/>
      <c r="BW287" s="273"/>
    </row>
    <row r="288" spans="2:75" ht="22.5" customHeight="1" x14ac:dyDescent="0.25">
      <c r="B288" s="50" t="str">
        <f t="shared" si="57"/>
        <v/>
      </c>
      <c r="C288" s="137" t="str">
        <f t="shared" si="49"/>
        <v/>
      </c>
      <c r="D288" s="70" t="e">
        <f t="shared" si="48"/>
        <v>#N/A</v>
      </c>
      <c r="E288" s="70" t="e">
        <f t="shared" si="58"/>
        <v>#N/A</v>
      </c>
      <c r="F288" s="137" t="e">
        <f t="shared" si="56"/>
        <v>#N/A</v>
      </c>
      <c r="AD288" s="123" t="str">
        <f t="shared" si="50"/>
        <v/>
      </c>
      <c r="AE288" s="277" t="str">
        <f t="shared" si="51"/>
        <v/>
      </c>
      <c r="AF288" s="277"/>
      <c r="AG288" s="277"/>
      <c r="AH288" s="278" t="str">
        <f t="shared" si="52"/>
        <v/>
      </c>
      <c r="AI288" s="279"/>
      <c r="AJ288" s="279"/>
      <c r="AK288" s="279"/>
      <c r="AL288" s="278"/>
      <c r="AM288" s="279"/>
      <c r="AN288" s="279"/>
      <c r="AO288" s="279"/>
      <c r="AP288" s="133"/>
      <c r="AQ288" s="99" t="str">
        <f t="shared" si="53"/>
        <v/>
      </c>
      <c r="AR288" s="134"/>
      <c r="AS288" s="117" t="str">
        <f t="shared" si="54"/>
        <v/>
      </c>
      <c r="AT288" s="273"/>
      <c r="AU288" s="273"/>
      <c r="AV288" s="273"/>
      <c r="AW288" s="273"/>
      <c r="AX288" s="273"/>
      <c r="AY288" s="273"/>
      <c r="AZ288" s="273"/>
      <c r="BA288" s="273"/>
      <c r="BB288" s="273"/>
      <c r="BC288" s="273"/>
      <c r="BD288" s="273"/>
      <c r="BE288" s="273"/>
      <c r="BF288" s="135"/>
      <c r="BG288" s="117" t="str">
        <f t="shared" si="55"/>
        <v/>
      </c>
      <c r="BH288" s="273"/>
      <c r="BI288" s="273"/>
      <c r="BJ288" s="273"/>
      <c r="BK288" s="273"/>
      <c r="BL288" s="273"/>
      <c r="BM288" s="273"/>
      <c r="BN288" s="273"/>
      <c r="BO288" s="273"/>
      <c r="BP288" s="273"/>
      <c r="BQ288" s="273"/>
      <c r="BR288" s="273"/>
      <c r="BS288" s="273"/>
      <c r="BT288" s="273"/>
      <c r="BU288" s="273"/>
      <c r="BV288" s="273"/>
      <c r="BW288" s="273"/>
    </row>
    <row r="289" spans="2:75" ht="22.5" customHeight="1" x14ac:dyDescent="0.25">
      <c r="B289" s="50" t="str">
        <f t="shared" si="57"/>
        <v/>
      </c>
      <c r="C289" s="137" t="str">
        <f t="shared" si="49"/>
        <v/>
      </c>
      <c r="D289" s="70" t="e">
        <f t="shared" si="48"/>
        <v>#N/A</v>
      </c>
      <c r="E289" s="70" t="e">
        <f t="shared" si="58"/>
        <v>#N/A</v>
      </c>
      <c r="F289" s="137" t="e">
        <f t="shared" si="56"/>
        <v>#N/A</v>
      </c>
      <c r="AD289" s="123" t="str">
        <f t="shared" si="50"/>
        <v/>
      </c>
      <c r="AE289" s="277" t="str">
        <f t="shared" si="51"/>
        <v/>
      </c>
      <c r="AF289" s="277"/>
      <c r="AG289" s="277"/>
      <c r="AH289" s="278" t="str">
        <f t="shared" si="52"/>
        <v/>
      </c>
      <c r="AI289" s="279"/>
      <c r="AJ289" s="279"/>
      <c r="AK289" s="279"/>
      <c r="AL289" s="278"/>
      <c r="AM289" s="279"/>
      <c r="AN289" s="279"/>
      <c r="AO289" s="279"/>
      <c r="AP289" s="133"/>
      <c r="AQ289" s="99" t="str">
        <f t="shared" si="53"/>
        <v/>
      </c>
      <c r="AR289" s="134"/>
      <c r="AS289" s="117" t="str">
        <f t="shared" si="54"/>
        <v/>
      </c>
      <c r="AT289" s="273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73"/>
      <c r="BF289" s="135"/>
      <c r="BG289" s="117" t="str">
        <f t="shared" si="55"/>
        <v/>
      </c>
      <c r="BH289" s="273"/>
      <c r="BI289" s="273"/>
      <c r="BJ289" s="273"/>
      <c r="BK289" s="273"/>
      <c r="BL289" s="273"/>
      <c r="BM289" s="273"/>
      <c r="BN289" s="273"/>
      <c r="BO289" s="273"/>
      <c r="BP289" s="273"/>
      <c r="BQ289" s="273"/>
      <c r="BR289" s="273"/>
      <c r="BS289" s="273"/>
      <c r="BT289" s="273"/>
      <c r="BU289" s="273"/>
      <c r="BV289" s="273"/>
      <c r="BW289" s="273"/>
    </row>
    <row r="290" spans="2:75" ht="22.5" customHeight="1" x14ac:dyDescent="0.25">
      <c r="B290" s="50" t="str">
        <f t="shared" si="57"/>
        <v/>
      </c>
      <c r="C290" s="137" t="str">
        <f t="shared" si="49"/>
        <v/>
      </c>
      <c r="D290" s="70" t="e">
        <f t="shared" si="48"/>
        <v>#N/A</v>
      </c>
      <c r="E290" s="70" t="e">
        <f t="shared" si="58"/>
        <v>#N/A</v>
      </c>
      <c r="F290" s="137" t="e">
        <f t="shared" si="56"/>
        <v>#N/A</v>
      </c>
      <c r="AD290" s="123" t="str">
        <f t="shared" si="50"/>
        <v/>
      </c>
      <c r="AE290" s="277" t="str">
        <f t="shared" si="51"/>
        <v/>
      </c>
      <c r="AF290" s="277"/>
      <c r="AG290" s="277"/>
      <c r="AH290" s="278" t="str">
        <f t="shared" si="52"/>
        <v/>
      </c>
      <c r="AI290" s="279"/>
      <c r="AJ290" s="279"/>
      <c r="AK290" s="279"/>
      <c r="AL290" s="278"/>
      <c r="AM290" s="279"/>
      <c r="AN290" s="279"/>
      <c r="AO290" s="279"/>
      <c r="AP290" s="133"/>
      <c r="AQ290" s="99" t="str">
        <f t="shared" si="53"/>
        <v/>
      </c>
      <c r="AR290" s="134"/>
      <c r="AS290" s="117" t="str">
        <f t="shared" si="54"/>
        <v/>
      </c>
      <c r="AT290" s="273"/>
      <c r="AU290" s="273"/>
      <c r="AV290" s="273"/>
      <c r="AW290" s="273"/>
      <c r="AX290" s="273"/>
      <c r="AY290" s="273"/>
      <c r="AZ290" s="273"/>
      <c r="BA290" s="273"/>
      <c r="BB290" s="273"/>
      <c r="BC290" s="273"/>
      <c r="BD290" s="273"/>
      <c r="BE290" s="273"/>
      <c r="BF290" s="135"/>
      <c r="BG290" s="117" t="str">
        <f t="shared" si="55"/>
        <v/>
      </c>
      <c r="BH290" s="273"/>
      <c r="BI290" s="273"/>
      <c r="BJ290" s="273"/>
      <c r="BK290" s="273"/>
      <c r="BL290" s="273"/>
      <c r="BM290" s="273"/>
      <c r="BN290" s="273"/>
      <c r="BO290" s="273"/>
      <c r="BP290" s="273"/>
      <c r="BQ290" s="273"/>
      <c r="BR290" s="273"/>
      <c r="BS290" s="273"/>
      <c r="BT290" s="273"/>
      <c r="BU290" s="273"/>
      <c r="BV290" s="273"/>
      <c r="BW290" s="273"/>
    </row>
    <row r="291" spans="2:75" ht="22.5" customHeight="1" x14ac:dyDescent="0.25">
      <c r="B291" s="50" t="str">
        <f t="shared" si="57"/>
        <v/>
      </c>
      <c r="C291" s="137" t="str">
        <f t="shared" si="49"/>
        <v/>
      </c>
      <c r="D291" s="70" t="e">
        <f t="shared" si="48"/>
        <v>#N/A</v>
      </c>
      <c r="E291" s="70" t="e">
        <f t="shared" si="58"/>
        <v>#N/A</v>
      </c>
      <c r="F291" s="137" t="e">
        <f t="shared" si="56"/>
        <v>#N/A</v>
      </c>
      <c r="AD291" s="123" t="str">
        <f t="shared" si="50"/>
        <v/>
      </c>
      <c r="AE291" s="277" t="str">
        <f t="shared" si="51"/>
        <v/>
      </c>
      <c r="AF291" s="277"/>
      <c r="AG291" s="277"/>
      <c r="AH291" s="278" t="str">
        <f t="shared" si="52"/>
        <v/>
      </c>
      <c r="AI291" s="279"/>
      <c r="AJ291" s="279"/>
      <c r="AK291" s="279"/>
      <c r="AL291" s="278"/>
      <c r="AM291" s="279"/>
      <c r="AN291" s="279"/>
      <c r="AO291" s="279"/>
      <c r="AP291" s="133"/>
      <c r="AQ291" s="99" t="str">
        <f t="shared" si="53"/>
        <v/>
      </c>
      <c r="AR291" s="134"/>
      <c r="AS291" s="117" t="str">
        <f t="shared" si="54"/>
        <v/>
      </c>
      <c r="AT291" s="273"/>
      <c r="AU291" s="273"/>
      <c r="AV291" s="273"/>
      <c r="AW291" s="273"/>
      <c r="AX291" s="273"/>
      <c r="AY291" s="273"/>
      <c r="AZ291" s="273"/>
      <c r="BA291" s="273"/>
      <c r="BB291" s="273"/>
      <c r="BC291" s="273"/>
      <c r="BD291" s="273"/>
      <c r="BE291" s="273"/>
      <c r="BF291" s="135"/>
      <c r="BG291" s="117" t="str">
        <f t="shared" si="55"/>
        <v/>
      </c>
      <c r="BH291" s="273"/>
      <c r="BI291" s="273"/>
      <c r="BJ291" s="273"/>
      <c r="BK291" s="273"/>
      <c r="BL291" s="273"/>
      <c r="BM291" s="273"/>
      <c r="BN291" s="273"/>
      <c r="BO291" s="273"/>
      <c r="BP291" s="273"/>
      <c r="BQ291" s="273"/>
      <c r="BR291" s="273"/>
      <c r="BS291" s="273"/>
      <c r="BT291" s="273"/>
      <c r="BU291" s="273"/>
      <c r="BV291" s="273"/>
      <c r="BW291" s="273"/>
    </row>
    <row r="292" spans="2:75" ht="22.5" customHeight="1" x14ac:dyDescent="0.25">
      <c r="B292" s="50" t="str">
        <f t="shared" si="57"/>
        <v/>
      </c>
      <c r="C292" s="137" t="str">
        <f t="shared" si="49"/>
        <v/>
      </c>
      <c r="D292" s="70" t="e">
        <f t="shared" si="48"/>
        <v>#N/A</v>
      </c>
      <c r="E292" s="70" t="e">
        <f t="shared" si="58"/>
        <v>#N/A</v>
      </c>
      <c r="F292" s="137" t="e">
        <f t="shared" si="56"/>
        <v>#N/A</v>
      </c>
      <c r="AD292" s="123" t="str">
        <f t="shared" si="50"/>
        <v/>
      </c>
      <c r="AE292" s="277" t="str">
        <f t="shared" si="51"/>
        <v/>
      </c>
      <c r="AF292" s="277"/>
      <c r="AG292" s="277"/>
      <c r="AH292" s="278" t="str">
        <f t="shared" si="52"/>
        <v/>
      </c>
      <c r="AI292" s="279"/>
      <c r="AJ292" s="279"/>
      <c r="AK292" s="279"/>
      <c r="AL292" s="278"/>
      <c r="AM292" s="279"/>
      <c r="AN292" s="279"/>
      <c r="AO292" s="279"/>
      <c r="AP292" s="133"/>
      <c r="AQ292" s="99" t="str">
        <f t="shared" si="53"/>
        <v/>
      </c>
      <c r="AR292" s="134"/>
      <c r="AS292" s="117" t="str">
        <f t="shared" si="54"/>
        <v/>
      </c>
      <c r="AT292" s="273"/>
      <c r="AU292" s="273"/>
      <c r="AV292" s="273"/>
      <c r="AW292" s="273"/>
      <c r="AX292" s="273"/>
      <c r="AY292" s="273"/>
      <c r="AZ292" s="273"/>
      <c r="BA292" s="273"/>
      <c r="BB292" s="273"/>
      <c r="BC292" s="273"/>
      <c r="BD292" s="273"/>
      <c r="BE292" s="273"/>
      <c r="BF292" s="135"/>
      <c r="BG292" s="117" t="str">
        <f t="shared" si="55"/>
        <v/>
      </c>
      <c r="BH292" s="273"/>
      <c r="BI292" s="273"/>
      <c r="BJ292" s="273"/>
      <c r="BK292" s="273"/>
      <c r="BL292" s="273"/>
      <c r="BM292" s="273"/>
      <c r="BN292" s="273"/>
      <c r="BO292" s="273"/>
      <c r="BP292" s="273"/>
      <c r="BQ292" s="273"/>
      <c r="BR292" s="273"/>
      <c r="BS292" s="273"/>
      <c r="BT292" s="273"/>
      <c r="BU292" s="273"/>
      <c r="BV292" s="273"/>
      <c r="BW292" s="273"/>
    </row>
    <row r="293" spans="2:75" ht="22.5" customHeight="1" x14ac:dyDescent="0.25">
      <c r="B293" s="50" t="str">
        <f t="shared" si="57"/>
        <v/>
      </c>
      <c r="C293" s="137" t="str">
        <f t="shared" si="49"/>
        <v/>
      </c>
      <c r="D293" s="70" t="e">
        <f t="shared" si="48"/>
        <v>#N/A</v>
      </c>
      <c r="E293" s="70" t="e">
        <f t="shared" si="58"/>
        <v>#N/A</v>
      </c>
      <c r="F293" s="137" t="e">
        <f t="shared" si="56"/>
        <v>#N/A</v>
      </c>
      <c r="AD293" s="123" t="str">
        <f t="shared" si="50"/>
        <v/>
      </c>
      <c r="AE293" s="277" t="str">
        <f t="shared" si="51"/>
        <v/>
      </c>
      <c r="AF293" s="277"/>
      <c r="AG293" s="277"/>
      <c r="AH293" s="278" t="str">
        <f t="shared" si="52"/>
        <v/>
      </c>
      <c r="AI293" s="279"/>
      <c r="AJ293" s="279"/>
      <c r="AK293" s="279"/>
      <c r="AL293" s="278"/>
      <c r="AM293" s="279"/>
      <c r="AN293" s="279"/>
      <c r="AO293" s="279"/>
      <c r="AP293" s="133"/>
      <c r="AQ293" s="99" t="str">
        <f t="shared" si="53"/>
        <v/>
      </c>
      <c r="AR293" s="134"/>
      <c r="AS293" s="117" t="str">
        <f t="shared" si="54"/>
        <v/>
      </c>
      <c r="AT293" s="273"/>
      <c r="AU293" s="273"/>
      <c r="AV293" s="273"/>
      <c r="AW293" s="273"/>
      <c r="AX293" s="273"/>
      <c r="AY293" s="273"/>
      <c r="AZ293" s="273"/>
      <c r="BA293" s="273"/>
      <c r="BB293" s="273"/>
      <c r="BC293" s="273"/>
      <c r="BD293" s="273"/>
      <c r="BE293" s="273"/>
      <c r="BF293" s="135"/>
      <c r="BG293" s="117" t="str">
        <f t="shared" si="55"/>
        <v/>
      </c>
      <c r="BH293" s="273"/>
      <c r="BI293" s="273"/>
      <c r="BJ293" s="273"/>
      <c r="BK293" s="273"/>
      <c r="BL293" s="273"/>
      <c r="BM293" s="273"/>
      <c r="BN293" s="273"/>
      <c r="BO293" s="273"/>
      <c r="BP293" s="273"/>
      <c r="BQ293" s="273"/>
      <c r="BR293" s="273"/>
      <c r="BS293" s="273"/>
      <c r="BT293" s="273"/>
      <c r="BU293" s="273"/>
      <c r="BV293" s="273"/>
      <c r="BW293" s="273"/>
    </row>
    <row r="294" spans="2:75" ht="22.5" customHeight="1" x14ac:dyDescent="0.25">
      <c r="B294" s="50" t="str">
        <f t="shared" si="57"/>
        <v/>
      </c>
      <c r="C294" s="137" t="str">
        <f t="shared" si="49"/>
        <v/>
      </c>
      <c r="D294" s="70" t="e">
        <f t="shared" si="48"/>
        <v>#N/A</v>
      </c>
      <c r="E294" s="70" t="e">
        <f t="shared" si="58"/>
        <v>#N/A</v>
      </c>
      <c r="F294" s="137" t="e">
        <f t="shared" si="56"/>
        <v>#N/A</v>
      </c>
      <c r="AD294" s="123" t="str">
        <f t="shared" si="50"/>
        <v/>
      </c>
      <c r="AE294" s="277" t="str">
        <f t="shared" si="51"/>
        <v/>
      </c>
      <c r="AF294" s="277"/>
      <c r="AG294" s="277"/>
      <c r="AH294" s="278" t="str">
        <f t="shared" si="52"/>
        <v/>
      </c>
      <c r="AI294" s="279"/>
      <c r="AJ294" s="279"/>
      <c r="AK294" s="279"/>
      <c r="AL294" s="278"/>
      <c r="AM294" s="279"/>
      <c r="AN294" s="279"/>
      <c r="AO294" s="279"/>
      <c r="AP294" s="133"/>
      <c r="AQ294" s="99" t="str">
        <f t="shared" si="53"/>
        <v/>
      </c>
      <c r="AR294" s="134"/>
      <c r="AS294" s="117" t="str">
        <f t="shared" si="54"/>
        <v/>
      </c>
      <c r="AT294" s="273"/>
      <c r="AU294" s="273"/>
      <c r="AV294" s="273"/>
      <c r="AW294" s="273"/>
      <c r="AX294" s="273"/>
      <c r="AY294" s="273"/>
      <c r="AZ294" s="273"/>
      <c r="BA294" s="273"/>
      <c r="BB294" s="273"/>
      <c r="BC294" s="273"/>
      <c r="BD294" s="273"/>
      <c r="BE294" s="273"/>
      <c r="BF294" s="135"/>
      <c r="BG294" s="117" t="str">
        <f t="shared" si="55"/>
        <v/>
      </c>
      <c r="BH294" s="273"/>
      <c r="BI294" s="273"/>
      <c r="BJ294" s="273"/>
      <c r="BK294" s="273"/>
      <c r="BL294" s="273"/>
      <c r="BM294" s="273"/>
      <c r="BN294" s="273"/>
      <c r="BO294" s="273"/>
      <c r="BP294" s="273"/>
      <c r="BQ294" s="273"/>
      <c r="BR294" s="273"/>
      <c r="BS294" s="273"/>
      <c r="BT294" s="273"/>
      <c r="BU294" s="273"/>
      <c r="BV294" s="273"/>
      <c r="BW294" s="273"/>
    </row>
    <row r="295" spans="2:75" ht="22.5" customHeight="1" x14ac:dyDescent="0.25">
      <c r="B295" s="50" t="str">
        <f t="shared" si="57"/>
        <v/>
      </c>
      <c r="C295" s="137" t="str">
        <f t="shared" si="49"/>
        <v/>
      </c>
      <c r="D295" s="70" t="e">
        <f t="shared" si="48"/>
        <v>#N/A</v>
      </c>
      <c r="E295" s="70" t="e">
        <f t="shared" si="58"/>
        <v>#N/A</v>
      </c>
      <c r="F295" s="137" t="e">
        <f t="shared" si="56"/>
        <v>#N/A</v>
      </c>
      <c r="AD295" s="123" t="str">
        <f t="shared" si="50"/>
        <v/>
      </c>
      <c r="AE295" s="277" t="str">
        <f t="shared" si="51"/>
        <v/>
      </c>
      <c r="AF295" s="277"/>
      <c r="AG295" s="277"/>
      <c r="AH295" s="278" t="str">
        <f t="shared" si="52"/>
        <v/>
      </c>
      <c r="AI295" s="279"/>
      <c r="AJ295" s="279"/>
      <c r="AK295" s="279"/>
      <c r="AL295" s="278"/>
      <c r="AM295" s="279"/>
      <c r="AN295" s="279"/>
      <c r="AO295" s="279"/>
      <c r="AP295" s="133"/>
      <c r="AQ295" s="99" t="str">
        <f t="shared" si="53"/>
        <v/>
      </c>
      <c r="AR295" s="134"/>
      <c r="AS295" s="117" t="str">
        <f t="shared" si="54"/>
        <v/>
      </c>
      <c r="AT295" s="273"/>
      <c r="AU295" s="273"/>
      <c r="AV295" s="273"/>
      <c r="AW295" s="273"/>
      <c r="AX295" s="273"/>
      <c r="AY295" s="273"/>
      <c r="AZ295" s="273"/>
      <c r="BA295" s="273"/>
      <c r="BB295" s="273"/>
      <c r="BC295" s="273"/>
      <c r="BD295" s="273"/>
      <c r="BE295" s="273"/>
      <c r="BF295" s="135"/>
      <c r="BG295" s="117" t="str">
        <f t="shared" si="55"/>
        <v/>
      </c>
      <c r="BH295" s="273"/>
      <c r="BI295" s="273"/>
      <c r="BJ295" s="273"/>
      <c r="BK295" s="273"/>
      <c r="BL295" s="273"/>
      <c r="BM295" s="273"/>
      <c r="BN295" s="273"/>
      <c r="BO295" s="273"/>
      <c r="BP295" s="273"/>
      <c r="BQ295" s="273"/>
      <c r="BR295" s="273"/>
      <c r="BS295" s="273"/>
      <c r="BT295" s="273"/>
      <c r="BU295" s="273"/>
      <c r="BV295" s="273"/>
      <c r="BW295" s="273"/>
    </row>
    <row r="296" spans="2:75" ht="22.5" customHeight="1" x14ac:dyDescent="0.25">
      <c r="B296" s="50" t="str">
        <f t="shared" si="57"/>
        <v/>
      </c>
      <c r="C296" s="137" t="str">
        <f t="shared" si="49"/>
        <v/>
      </c>
      <c r="D296" s="70" t="e">
        <f t="shared" si="48"/>
        <v>#N/A</v>
      </c>
      <c r="E296" s="70" t="e">
        <f t="shared" si="58"/>
        <v>#N/A</v>
      </c>
      <c r="F296" s="137" t="e">
        <f t="shared" si="56"/>
        <v>#N/A</v>
      </c>
      <c r="AD296" s="123" t="str">
        <f t="shared" si="50"/>
        <v/>
      </c>
      <c r="AE296" s="277" t="str">
        <f t="shared" si="51"/>
        <v/>
      </c>
      <c r="AF296" s="277"/>
      <c r="AG296" s="277"/>
      <c r="AH296" s="278" t="str">
        <f t="shared" si="52"/>
        <v/>
      </c>
      <c r="AI296" s="279"/>
      <c r="AJ296" s="279"/>
      <c r="AK296" s="279"/>
      <c r="AL296" s="278"/>
      <c r="AM296" s="279"/>
      <c r="AN296" s="279"/>
      <c r="AO296" s="279"/>
      <c r="AP296" s="133"/>
      <c r="AQ296" s="99" t="str">
        <f t="shared" si="53"/>
        <v/>
      </c>
      <c r="AR296" s="134"/>
      <c r="AS296" s="117" t="str">
        <f t="shared" si="54"/>
        <v/>
      </c>
      <c r="AT296" s="273"/>
      <c r="AU296" s="273"/>
      <c r="AV296" s="273"/>
      <c r="AW296" s="273"/>
      <c r="AX296" s="273"/>
      <c r="AY296" s="273"/>
      <c r="AZ296" s="273"/>
      <c r="BA296" s="273"/>
      <c r="BB296" s="273"/>
      <c r="BC296" s="273"/>
      <c r="BD296" s="273"/>
      <c r="BE296" s="273"/>
      <c r="BF296" s="135"/>
      <c r="BG296" s="117" t="str">
        <f t="shared" si="55"/>
        <v/>
      </c>
      <c r="BH296" s="273"/>
      <c r="BI296" s="273"/>
      <c r="BJ296" s="273"/>
      <c r="BK296" s="273"/>
      <c r="BL296" s="273"/>
      <c r="BM296" s="273"/>
      <c r="BN296" s="273"/>
      <c r="BO296" s="273"/>
      <c r="BP296" s="273"/>
      <c r="BQ296" s="273"/>
      <c r="BR296" s="273"/>
      <c r="BS296" s="273"/>
      <c r="BT296" s="273"/>
      <c r="BU296" s="273"/>
      <c r="BV296" s="273"/>
      <c r="BW296" s="273"/>
    </row>
    <row r="297" spans="2:75" ht="22.5" customHeight="1" x14ac:dyDescent="0.25">
      <c r="B297" s="50" t="str">
        <f t="shared" si="57"/>
        <v/>
      </c>
      <c r="C297" s="137" t="str">
        <f t="shared" si="49"/>
        <v/>
      </c>
      <c r="D297" s="70" t="e">
        <f t="shared" si="48"/>
        <v>#N/A</v>
      </c>
      <c r="E297" s="70" t="e">
        <f t="shared" si="58"/>
        <v>#N/A</v>
      </c>
      <c r="F297" s="137" t="e">
        <f t="shared" si="56"/>
        <v>#N/A</v>
      </c>
      <c r="AD297" s="123" t="str">
        <f t="shared" si="50"/>
        <v/>
      </c>
      <c r="AE297" s="277" t="str">
        <f t="shared" si="51"/>
        <v/>
      </c>
      <c r="AF297" s="277"/>
      <c r="AG297" s="277"/>
      <c r="AH297" s="278" t="str">
        <f t="shared" si="52"/>
        <v/>
      </c>
      <c r="AI297" s="279"/>
      <c r="AJ297" s="279"/>
      <c r="AK297" s="279"/>
      <c r="AL297" s="278"/>
      <c r="AM297" s="279"/>
      <c r="AN297" s="279"/>
      <c r="AO297" s="279"/>
      <c r="AP297" s="133"/>
      <c r="AQ297" s="99" t="str">
        <f t="shared" si="53"/>
        <v/>
      </c>
      <c r="AR297" s="134"/>
      <c r="AS297" s="117" t="str">
        <f t="shared" si="54"/>
        <v/>
      </c>
      <c r="AT297" s="273"/>
      <c r="AU297" s="273"/>
      <c r="AV297" s="273"/>
      <c r="AW297" s="273"/>
      <c r="AX297" s="273"/>
      <c r="AY297" s="273"/>
      <c r="AZ297" s="273"/>
      <c r="BA297" s="273"/>
      <c r="BB297" s="273"/>
      <c r="BC297" s="273"/>
      <c r="BD297" s="273"/>
      <c r="BE297" s="273"/>
      <c r="BF297" s="135"/>
      <c r="BG297" s="117" t="str">
        <f t="shared" si="55"/>
        <v/>
      </c>
      <c r="BH297" s="273"/>
      <c r="BI297" s="273"/>
      <c r="BJ297" s="273"/>
      <c r="BK297" s="273"/>
      <c r="BL297" s="273"/>
      <c r="BM297" s="273"/>
      <c r="BN297" s="273"/>
      <c r="BO297" s="273"/>
      <c r="BP297" s="273"/>
      <c r="BQ297" s="273"/>
      <c r="BR297" s="273"/>
      <c r="BS297" s="273"/>
      <c r="BT297" s="273"/>
      <c r="BU297" s="273"/>
      <c r="BV297" s="273"/>
      <c r="BW297" s="273"/>
    </row>
    <row r="298" spans="2:75" ht="22.5" customHeight="1" x14ac:dyDescent="0.25">
      <c r="B298" s="50" t="str">
        <f t="shared" si="57"/>
        <v/>
      </c>
      <c r="C298" s="137" t="str">
        <f t="shared" si="49"/>
        <v/>
      </c>
      <c r="D298" s="70" t="e">
        <f t="shared" si="48"/>
        <v>#N/A</v>
      </c>
      <c r="E298" s="70" t="e">
        <f t="shared" si="58"/>
        <v>#N/A</v>
      </c>
      <c r="F298" s="137" t="e">
        <f t="shared" si="56"/>
        <v>#N/A</v>
      </c>
      <c r="AD298" s="123" t="str">
        <f t="shared" si="50"/>
        <v/>
      </c>
      <c r="AE298" s="277" t="str">
        <f t="shared" si="51"/>
        <v/>
      </c>
      <c r="AF298" s="277"/>
      <c r="AG298" s="277"/>
      <c r="AH298" s="278" t="str">
        <f t="shared" si="52"/>
        <v/>
      </c>
      <c r="AI298" s="279"/>
      <c r="AJ298" s="279"/>
      <c r="AK298" s="279"/>
      <c r="AL298" s="278"/>
      <c r="AM298" s="279"/>
      <c r="AN298" s="279"/>
      <c r="AO298" s="279"/>
      <c r="AP298" s="133"/>
      <c r="AQ298" s="99" t="str">
        <f t="shared" si="53"/>
        <v/>
      </c>
      <c r="AR298" s="134"/>
      <c r="AS298" s="117" t="str">
        <f t="shared" si="54"/>
        <v/>
      </c>
      <c r="AT298" s="273"/>
      <c r="AU298" s="273"/>
      <c r="AV298" s="273"/>
      <c r="AW298" s="273"/>
      <c r="AX298" s="273"/>
      <c r="AY298" s="273"/>
      <c r="AZ298" s="273"/>
      <c r="BA298" s="273"/>
      <c r="BB298" s="273"/>
      <c r="BC298" s="273"/>
      <c r="BD298" s="273"/>
      <c r="BE298" s="273"/>
      <c r="BF298" s="135"/>
      <c r="BG298" s="117" t="str">
        <f t="shared" si="55"/>
        <v/>
      </c>
      <c r="BH298" s="273"/>
      <c r="BI298" s="273"/>
      <c r="BJ298" s="273"/>
      <c r="BK298" s="273"/>
      <c r="BL298" s="273"/>
      <c r="BM298" s="273"/>
      <c r="BN298" s="273"/>
      <c r="BO298" s="273"/>
      <c r="BP298" s="273"/>
      <c r="BQ298" s="273"/>
      <c r="BR298" s="273"/>
      <c r="BS298" s="273"/>
      <c r="BT298" s="273"/>
      <c r="BU298" s="273"/>
      <c r="BV298" s="273"/>
      <c r="BW298" s="273"/>
    </row>
    <row r="299" spans="2:75" ht="22.5" customHeight="1" x14ac:dyDescent="0.25">
      <c r="B299" s="50" t="str">
        <f t="shared" si="57"/>
        <v/>
      </c>
      <c r="C299" s="137" t="str">
        <f t="shared" si="49"/>
        <v/>
      </c>
      <c r="D299" s="70" t="e">
        <f t="shared" si="48"/>
        <v>#N/A</v>
      </c>
      <c r="E299" s="70" t="e">
        <f t="shared" si="58"/>
        <v>#N/A</v>
      </c>
      <c r="F299" s="137" t="e">
        <f t="shared" si="56"/>
        <v>#N/A</v>
      </c>
      <c r="AD299" s="123" t="str">
        <f t="shared" si="50"/>
        <v/>
      </c>
      <c r="AE299" s="277" t="str">
        <f t="shared" si="51"/>
        <v/>
      </c>
      <c r="AF299" s="277"/>
      <c r="AG299" s="277"/>
      <c r="AH299" s="278" t="str">
        <f t="shared" si="52"/>
        <v/>
      </c>
      <c r="AI299" s="279"/>
      <c r="AJ299" s="279"/>
      <c r="AK299" s="279"/>
      <c r="AL299" s="278"/>
      <c r="AM299" s="279"/>
      <c r="AN299" s="279"/>
      <c r="AO299" s="279"/>
      <c r="AP299" s="133"/>
      <c r="AQ299" s="99" t="str">
        <f t="shared" si="53"/>
        <v/>
      </c>
      <c r="AR299" s="134"/>
      <c r="AS299" s="117" t="str">
        <f t="shared" si="54"/>
        <v/>
      </c>
      <c r="AT299" s="273"/>
      <c r="AU299" s="273"/>
      <c r="AV299" s="273"/>
      <c r="AW299" s="273"/>
      <c r="AX299" s="273"/>
      <c r="AY299" s="273"/>
      <c r="AZ299" s="273"/>
      <c r="BA299" s="273"/>
      <c r="BB299" s="273"/>
      <c r="BC299" s="273"/>
      <c r="BD299" s="273"/>
      <c r="BE299" s="273"/>
      <c r="BF299" s="135"/>
      <c r="BG299" s="117" t="str">
        <f t="shared" si="55"/>
        <v/>
      </c>
      <c r="BH299" s="273"/>
      <c r="BI299" s="273"/>
      <c r="BJ299" s="273"/>
      <c r="BK299" s="273"/>
      <c r="BL299" s="273"/>
      <c r="BM299" s="273"/>
      <c r="BN299" s="273"/>
      <c r="BO299" s="273"/>
      <c r="BP299" s="273"/>
      <c r="BQ299" s="273"/>
      <c r="BR299" s="273"/>
      <c r="BS299" s="273"/>
      <c r="BT299" s="273"/>
      <c r="BU299" s="273"/>
      <c r="BV299" s="273"/>
      <c r="BW299" s="273"/>
    </row>
  </sheetData>
  <sheetProtection selectLockedCells="1"/>
  <mergeCells count="1421">
    <mergeCell ref="AW3:BF3"/>
    <mergeCell ref="AE21:AG21"/>
    <mergeCell ref="AE22:AG22"/>
    <mergeCell ref="AH21:AK21"/>
    <mergeCell ref="AH22:AK22"/>
    <mergeCell ref="AE19:AG19"/>
    <mergeCell ref="AE20:AG20"/>
    <mergeCell ref="AH20:AK20"/>
    <mergeCell ref="AE18:AG18"/>
    <mergeCell ref="AE17:AG17"/>
    <mergeCell ref="BH23:BW23"/>
    <mergeCell ref="AL22:AO22"/>
    <mergeCell ref="AL21:AO21"/>
    <mergeCell ref="AL20:AO20"/>
    <mergeCell ref="AE31:AG31"/>
    <mergeCell ref="AE32:AG32"/>
    <mergeCell ref="AH31:AK31"/>
    <mergeCell ref="AL31:AO31"/>
    <mergeCell ref="AE29:AG29"/>
    <mergeCell ref="AE30:AG30"/>
    <mergeCell ref="AE27:AG27"/>
    <mergeCell ref="AE28:AG28"/>
    <mergeCell ref="AH28:AK28"/>
    <mergeCell ref="AL28:AO28"/>
    <mergeCell ref="AE25:AG25"/>
    <mergeCell ref="AE26:AG26"/>
    <mergeCell ref="AH26:AK26"/>
    <mergeCell ref="AL26:AO26"/>
    <mergeCell ref="AE23:AG23"/>
    <mergeCell ref="AE24:AG24"/>
    <mergeCell ref="AH23:AK23"/>
    <mergeCell ref="AL23:AO23"/>
    <mergeCell ref="AH19:AK19"/>
    <mergeCell ref="AE41:AG41"/>
    <mergeCell ref="AE42:AG42"/>
    <mergeCell ref="AH41:AK41"/>
    <mergeCell ref="AL41:AO41"/>
    <mergeCell ref="AE39:AG39"/>
    <mergeCell ref="AE40:AG40"/>
    <mergeCell ref="AH39:AK39"/>
    <mergeCell ref="AL39:AO39"/>
    <mergeCell ref="AE37:AG37"/>
    <mergeCell ref="AE38:AG38"/>
    <mergeCell ref="AH37:AK37"/>
    <mergeCell ref="AL37:AO37"/>
    <mergeCell ref="AE35:AG35"/>
    <mergeCell ref="AE36:AG36"/>
    <mergeCell ref="AH35:AK35"/>
    <mergeCell ref="AL35:AO35"/>
    <mergeCell ref="AE33:AG33"/>
    <mergeCell ref="AE34:AG34"/>
    <mergeCell ref="AH33:AK33"/>
    <mergeCell ref="AL33:AO33"/>
    <mergeCell ref="AL19:AO19"/>
    <mergeCell ref="AH29:AK29"/>
    <mergeCell ref="AL29:AO29"/>
    <mergeCell ref="AH30:AK30"/>
    <mergeCell ref="AL30:AO30"/>
    <mergeCell ref="AE51:AG51"/>
    <mergeCell ref="AE52:AG52"/>
    <mergeCell ref="AH51:AK51"/>
    <mergeCell ref="AL51:AO51"/>
    <mergeCell ref="AE49:AG49"/>
    <mergeCell ref="AE50:AG50"/>
    <mergeCell ref="AH49:AK49"/>
    <mergeCell ref="AL49:AO49"/>
    <mergeCell ref="AE47:AG47"/>
    <mergeCell ref="AE48:AG48"/>
    <mergeCell ref="AH47:AK47"/>
    <mergeCell ref="AL47:AO47"/>
    <mergeCell ref="AE45:AG45"/>
    <mergeCell ref="AE46:AG46"/>
    <mergeCell ref="AH45:AK45"/>
    <mergeCell ref="AL45:AO45"/>
    <mergeCell ref="AE43:AG43"/>
    <mergeCell ref="AE44:AG44"/>
    <mergeCell ref="AH43:AK43"/>
    <mergeCell ref="AL43:AO43"/>
    <mergeCell ref="AH50:AK50"/>
    <mergeCell ref="AL50:AO50"/>
    <mergeCell ref="AH44:AK44"/>
    <mergeCell ref="AL44:AO44"/>
    <mergeCell ref="AE61:AG61"/>
    <mergeCell ref="AE62:AG62"/>
    <mergeCell ref="AH61:AK61"/>
    <mergeCell ref="AL61:AO61"/>
    <mergeCell ref="AE59:AG59"/>
    <mergeCell ref="AE60:AG60"/>
    <mergeCell ref="AH59:AK59"/>
    <mergeCell ref="AL59:AO59"/>
    <mergeCell ref="AE57:AG57"/>
    <mergeCell ref="AE58:AG58"/>
    <mergeCell ref="AH57:AK57"/>
    <mergeCell ref="AL57:AO57"/>
    <mergeCell ref="AE55:AG55"/>
    <mergeCell ref="AE56:AG56"/>
    <mergeCell ref="AH55:AK55"/>
    <mergeCell ref="AL55:AO55"/>
    <mergeCell ref="AE53:AG53"/>
    <mergeCell ref="AE54:AG54"/>
    <mergeCell ref="AH53:AK53"/>
    <mergeCell ref="AL53:AO53"/>
    <mergeCell ref="AH62:AK62"/>
    <mergeCell ref="AL62:AO62"/>
    <mergeCell ref="AH56:AK56"/>
    <mergeCell ref="AL56:AO56"/>
    <mergeCell ref="AE71:AG71"/>
    <mergeCell ref="AE72:AG72"/>
    <mergeCell ref="AH71:AK71"/>
    <mergeCell ref="AL71:AO71"/>
    <mergeCell ref="AE69:AG69"/>
    <mergeCell ref="AE70:AG70"/>
    <mergeCell ref="AH69:AK69"/>
    <mergeCell ref="AL69:AO69"/>
    <mergeCell ref="AE67:AG67"/>
    <mergeCell ref="AE68:AG68"/>
    <mergeCell ref="AH67:AK67"/>
    <mergeCell ref="AL67:AO67"/>
    <mergeCell ref="AE65:AG65"/>
    <mergeCell ref="AE66:AG66"/>
    <mergeCell ref="AH65:AK65"/>
    <mergeCell ref="AL65:AO65"/>
    <mergeCell ref="AE63:AG63"/>
    <mergeCell ref="AE64:AG64"/>
    <mergeCell ref="AH63:AK63"/>
    <mergeCell ref="AL63:AO63"/>
    <mergeCell ref="AH68:AK68"/>
    <mergeCell ref="AL68:AO68"/>
    <mergeCell ref="AH66:AK66"/>
    <mergeCell ref="AL66:AO66"/>
    <mergeCell ref="AE82:AG82"/>
    <mergeCell ref="AH81:AK81"/>
    <mergeCell ref="AL81:AO81"/>
    <mergeCell ref="AE79:AG79"/>
    <mergeCell ref="AE80:AG80"/>
    <mergeCell ref="AH79:AK79"/>
    <mergeCell ref="AL79:AO79"/>
    <mergeCell ref="AE77:AG77"/>
    <mergeCell ref="AE78:AG78"/>
    <mergeCell ref="AH77:AK77"/>
    <mergeCell ref="AL77:AO77"/>
    <mergeCell ref="AE75:AG75"/>
    <mergeCell ref="AE76:AG76"/>
    <mergeCell ref="AH75:AK75"/>
    <mergeCell ref="AL75:AO75"/>
    <mergeCell ref="AE73:AG73"/>
    <mergeCell ref="AE74:AG74"/>
    <mergeCell ref="AH73:AK73"/>
    <mergeCell ref="AL73:AO73"/>
    <mergeCell ref="AH74:AK74"/>
    <mergeCell ref="AL74:AO74"/>
    <mergeCell ref="AH80:AK80"/>
    <mergeCell ref="AL80:AO80"/>
    <mergeCell ref="AH78:AK78"/>
    <mergeCell ref="AL78:AO78"/>
    <mergeCell ref="AT19:BE19"/>
    <mergeCell ref="BH19:BW19"/>
    <mergeCell ref="AK7:AU7"/>
    <mergeCell ref="AT18:BE18"/>
    <mergeCell ref="BH18:BW18"/>
    <mergeCell ref="AE93:AG93"/>
    <mergeCell ref="AL17:AO17"/>
    <mergeCell ref="AH17:AK17"/>
    <mergeCell ref="AL18:AO18"/>
    <mergeCell ref="AH18:AK18"/>
    <mergeCell ref="AE91:AG91"/>
    <mergeCell ref="AE92:AG92"/>
    <mergeCell ref="AH91:AK91"/>
    <mergeCell ref="AL91:AO91"/>
    <mergeCell ref="AE89:AG89"/>
    <mergeCell ref="AE90:AG90"/>
    <mergeCell ref="AH89:AK89"/>
    <mergeCell ref="AL89:AO89"/>
    <mergeCell ref="AE87:AG87"/>
    <mergeCell ref="AE88:AG88"/>
    <mergeCell ref="AH87:AK87"/>
    <mergeCell ref="AL87:AO87"/>
    <mergeCell ref="AE85:AG85"/>
    <mergeCell ref="AE86:AG86"/>
    <mergeCell ref="AH85:AK85"/>
    <mergeCell ref="AL85:AO85"/>
    <mergeCell ref="AE83:AG83"/>
    <mergeCell ref="AE84:AG84"/>
    <mergeCell ref="AH83:AK83"/>
    <mergeCell ref="AH32:AK32"/>
    <mergeCell ref="AL32:AO32"/>
    <mergeCell ref="AE81:AG81"/>
    <mergeCell ref="AT28:BE28"/>
    <mergeCell ref="AH27:AK27"/>
    <mergeCell ref="AL27:AO27"/>
    <mergeCell ref="AH24:AK24"/>
    <mergeCell ref="AL24:AO24"/>
    <mergeCell ref="AH25:AK25"/>
    <mergeCell ref="AL25:AO25"/>
    <mergeCell ref="AT24:BE24"/>
    <mergeCell ref="BH24:BW24"/>
    <mergeCell ref="AH38:AK38"/>
    <mergeCell ref="AL38:AO38"/>
    <mergeCell ref="AT37:BE37"/>
    <mergeCell ref="BH37:BW37"/>
    <mergeCell ref="AT38:BE38"/>
    <mergeCell ref="BH38:BW38"/>
    <mergeCell ref="AH36:AK36"/>
    <mergeCell ref="AL36:AO36"/>
    <mergeCell ref="AT35:BE35"/>
    <mergeCell ref="BH35:BW35"/>
    <mergeCell ref="AT36:BE36"/>
    <mergeCell ref="BH36:BW36"/>
    <mergeCell ref="AH34:AK34"/>
    <mergeCell ref="AL34:AO34"/>
    <mergeCell ref="AT33:BE33"/>
    <mergeCell ref="BH33:BW33"/>
    <mergeCell ref="AT34:BE34"/>
    <mergeCell ref="AT25:BE25"/>
    <mergeCell ref="BH25:BW25"/>
    <mergeCell ref="AT26:BE26"/>
    <mergeCell ref="BH26:BW26"/>
    <mergeCell ref="AT27:BE27"/>
    <mergeCell ref="BH27:BW27"/>
    <mergeCell ref="AT43:BE43"/>
    <mergeCell ref="BH43:BW43"/>
    <mergeCell ref="AT44:BE44"/>
    <mergeCell ref="BH44:BW44"/>
    <mergeCell ref="AH42:AK42"/>
    <mergeCell ref="AL42:AO42"/>
    <mergeCell ref="AT41:BE41"/>
    <mergeCell ref="BH41:BW41"/>
    <mergeCell ref="AT42:BE42"/>
    <mergeCell ref="BH42:BW42"/>
    <mergeCell ref="AH40:AK40"/>
    <mergeCell ref="AL40:AO40"/>
    <mergeCell ref="AT39:BE39"/>
    <mergeCell ref="BH39:BW39"/>
    <mergeCell ref="AT40:BE40"/>
    <mergeCell ref="BH40:BW40"/>
    <mergeCell ref="AH48:AK48"/>
    <mergeCell ref="AL48:AO48"/>
    <mergeCell ref="AT47:BE47"/>
    <mergeCell ref="BH47:BW47"/>
    <mergeCell ref="AT48:BE48"/>
    <mergeCell ref="BH48:BW48"/>
    <mergeCell ref="AH46:AK46"/>
    <mergeCell ref="AL46:AO46"/>
    <mergeCell ref="AT45:BE45"/>
    <mergeCell ref="BH45:BW45"/>
    <mergeCell ref="AT46:BE46"/>
    <mergeCell ref="BH46:BW46"/>
    <mergeCell ref="AT55:BE55"/>
    <mergeCell ref="BH55:BW55"/>
    <mergeCell ref="AT56:BE56"/>
    <mergeCell ref="BH56:BW56"/>
    <mergeCell ref="AH54:AK54"/>
    <mergeCell ref="AL54:AO54"/>
    <mergeCell ref="AT53:BE53"/>
    <mergeCell ref="BH53:BW53"/>
    <mergeCell ref="AT54:BE54"/>
    <mergeCell ref="BH54:BW54"/>
    <mergeCell ref="AH52:AK52"/>
    <mergeCell ref="AL52:AO52"/>
    <mergeCell ref="AT51:BE51"/>
    <mergeCell ref="BH51:BW51"/>
    <mergeCell ref="AH60:AK60"/>
    <mergeCell ref="AL60:AO60"/>
    <mergeCell ref="AT59:BE59"/>
    <mergeCell ref="BH59:BW59"/>
    <mergeCell ref="AT60:BE60"/>
    <mergeCell ref="BH60:BW60"/>
    <mergeCell ref="AH58:AK58"/>
    <mergeCell ref="AL58:AO58"/>
    <mergeCell ref="AT57:BE57"/>
    <mergeCell ref="BH57:BW57"/>
    <mergeCell ref="AT58:BE58"/>
    <mergeCell ref="BH58:BW58"/>
    <mergeCell ref="BH65:BW65"/>
    <mergeCell ref="AT66:BE66"/>
    <mergeCell ref="BH66:BW66"/>
    <mergeCell ref="AH64:AK64"/>
    <mergeCell ref="AL64:AO64"/>
    <mergeCell ref="AT63:BE63"/>
    <mergeCell ref="BH63:BW63"/>
    <mergeCell ref="AT64:BE64"/>
    <mergeCell ref="BH64:BW64"/>
    <mergeCell ref="AH72:AK72"/>
    <mergeCell ref="AL72:AO72"/>
    <mergeCell ref="AT71:BE71"/>
    <mergeCell ref="BH71:BW71"/>
    <mergeCell ref="AT72:BE72"/>
    <mergeCell ref="BH72:BW72"/>
    <mergeCell ref="AH70:AK70"/>
    <mergeCell ref="AL70:AO70"/>
    <mergeCell ref="AT69:BE69"/>
    <mergeCell ref="BH69:BW69"/>
    <mergeCell ref="AT77:BE77"/>
    <mergeCell ref="BH77:BW77"/>
    <mergeCell ref="AT78:BE78"/>
    <mergeCell ref="BH78:BW78"/>
    <mergeCell ref="AH76:AK76"/>
    <mergeCell ref="AL76:AO76"/>
    <mergeCell ref="AT75:BE75"/>
    <mergeCell ref="BH75:BW75"/>
    <mergeCell ref="AT76:BE76"/>
    <mergeCell ref="BH76:BW76"/>
    <mergeCell ref="AH86:AK86"/>
    <mergeCell ref="AL86:AO86"/>
    <mergeCell ref="AT85:BE85"/>
    <mergeCell ref="BH85:BW85"/>
    <mergeCell ref="AT86:BE86"/>
    <mergeCell ref="BH86:BW86"/>
    <mergeCell ref="AH84:AK84"/>
    <mergeCell ref="AL84:AO84"/>
    <mergeCell ref="AT83:BE83"/>
    <mergeCell ref="BH83:BW83"/>
    <mergeCell ref="AT84:BE84"/>
    <mergeCell ref="BH84:BW84"/>
    <mergeCell ref="AH82:AK82"/>
    <mergeCell ref="AL82:AO82"/>
    <mergeCell ref="AT81:BE81"/>
    <mergeCell ref="BH81:BW81"/>
    <mergeCell ref="AL83:AO83"/>
    <mergeCell ref="AH92:AK92"/>
    <mergeCell ref="AL92:AO92"/>
    <mergeCell ref="AT91:BE91"/>
    <mergeCell ref="BH91:BW91"/>
    <mergeCell ref="AT92:BE92"/>
    <mergeCell ref="BH92:BW92"/>
    <mergeCell ref="AH90:AK90"/>
    <mergeCell ref="AL90:AO90"/>
    <mergeCell ref="AT89:BE89"/>
    <mergeCell ref="BH89:BW89"/>
    <mergeCell ref="AT90:BE90"/>
    <mergeCell ref="BH90:BW90"/>
    <mergeCell ref="AH88:AK88"/>
    <mergeCell ref="AL88:AO88"/>
    <mergeCell ref="AT87:BE87"/>
    <mergeCell ref="BH87:BW87"/>
    <mergeCell ref="AT88:BE88"/>
    <mergeCell ref="BH88:BW88"/>
    <mergeCell ref="AE97:AG97"/>
    <mergeCell ref="AH97:AK97"/>
    <mergeCell ref="AL97:AO97"/>
    <mergeCell ref="AE98:AG98"/>
    <mergeCell ref="AH98:AK98"/>
    <mergeCell ref="AL98:AO98"/>
    <mergeCell ref="AE95:AG95"/>
    <mergeCell ref="AH95:AK95"/>
    <mergeCell ref="AL95:AO95"/>
    <mergeCell ref="AE96:AG96"/>
    <mergeCell ref="AH96:AK96"/>
    <mergeCell ref="AL96:AO96"/>
    <mergeCell ref="AH93:AK93"/>
    <mergeCell ref="AL93:AO93"/>
    <mergeCell ref="AE94:AG94"/>
    <mergeCell ref="AH94:AK94"/>
    <mergeCell ref="AL94:AO94"/>
    <mergeCell ref="AE103:AG103"/>
    <mergeCell ref="AH103:AK103"/>
    <mergeCell ref="AL103:AO103"/>
    <mergeCell ref="AE104:AG104"/>
    <mergeCell ref="AH104:AK104"/>
    <mergeCell ref="AL104:AO104"/>
    <mergeCell ref="AE101:AG101"/>
    <mergeCell ref="AH101:AK101"/>
    <mergeCell ref="AL101:AO101"/>
    <mergeCell ref="AE102:AG102"/>
    <mergeCell ref="AH102:AK102"/>
    <mergeCell ref="AL102:AO102"/>
    <mergeCell ref="AE99:AG99"/>
    <mergeCell ref="AH99:AK99"/>
    <mergeCell ref="AL99:AO99"/>
    <mergeCell ref="AE100:AG100"/>
    <mergeCell ref="AH100:AK100"/>
    <mergeCell ref="AL100:AO100"/>
    <mergeCell ref="AE109:AG109"/>
    <mergeCell ref="AH109:AK109"/>
    <mergeCell ref="AL109:AO109"/>
    <mergeCell ref="AE110:AG110"/>
    <mergeCell ref="AH110:AK110"/>
    <mergeCell ref="AL110:AO110"/>
    <mergeCell ref="AE107:AG107"/>
    <mergeCell ref="AH107:AK107"/>
    <mergeCell ref="AL107:AO107"/>
    <mergeCell ref="AE108:AG108"/>
    <mergeCell ref="AH108:AK108"/>
    <mergeCell ref="AL108:AO108"/>
    <mergeCell ref="AE105:AG105"/>
    <mergeCell ref="AH105:AK105"/>
    <mergeCell ref="AL105:AO105"/>
    <mergeCell ref="AE106:AG106"/>
    <mergeCell ref="AH106:AK106"/>
    <mergeCell ref="AL106:AO106"/>
    <mergeCell ref="AE115:AG115"/>
    <mergeCell ref="AH115:AK115"/>
    <mergeCell ref="AL115:AO115"/>
    <mergeCell ref="AE116:AG116"/>
    <mergeCell ref="AH116:AK116"/>
    <mergeCell ref="AL116:AO116"/>
    <mergeCell ref="AE113:AG113"/>
    <mergeCell ref="AH113:AK113"/>
    <mergeCell ref="AL113:AO113"/>
    <mergeCell ref="AE114:AG114"/>
    <mergeCell ref="AH114:AK114"/>
    <mergeCell ref="AL114:AO114"/>
    <mergeCell ref="AE111:AG111"/>
    <mergeCell ref="AH111:AK111"/>
    <mergeCell ref="AL111:AO111"/>
    <mergeCell ref="AE112:AG112"/>
    <mergeCell ref="AH112:AK112"/>
    <mergeCell ref="AL112:AO112"/>
    <mergeCell ref="AE121:AG121"/>
    <mergeCell ref="AH121:AK121"/>
    <mergeCell ref="AL121:AO121"/>
    <mergeCell ref="AE122:AG122"/>
    <mergeCell ref="AH122:AK122"/>
    <mergeCell ref="AL122:AO122"/>
    <mergeCell ref="AE119:AG119"/>
    <mergeCell ref="AH119:AK119"/>
    <mergeCell ref="AL119:AO119"/>
    <mergeCell ref="AE120:AG120"/>
    <mergeCell ref="AH120:AK120"/>
    <mergeCell ref="AL120:AO120"/>
    <mergeCell ref="AE117:AG117"/>
    <mergeCell ref="AH117:AK117"/>
    <mergeCell ref="AL117:AO117"/>
    <mergeCell ref="AE118:AG118"/>
    <mergeCell ref="AH118:AK118"/>
    <mergeCell ref="AL118:AO118"/>
    <mergeCell ref="AE127:AG127"/>
    <mergeCell ref="AH127:AK127"/>
    <mergeCell ref="AL127:AO127"/>
    <mergeCell ref="AE128:AG128"/>
    <mergeCell ref="AH128:AK128"/>
    <mergeCell ref="AL128:AO128"/>
    <mergeCell ref="AE125:AG125"/>
    <mergeCell ref="AH125:AK125"/>
    <mergeCell ref="AL125:AO125"/>
    <mergeCell ref="AE126:AG126"/>
    <mergeCell ref="AH126:AK126"/>
    <mergeCell ref="AL126:AO126"/>
    <mergeCell ref="AE123:AG123"/>
    <mergeCell ref="AH123:AK123"/>
    <mergeCell ref="AL123:AO123"/>
    <mergeCell ref="AE124:AG124"/>
    <mergeCell ref="AH124:AK124"/>
    <mergeCell ref="AL124:AO124"/>
    <mergeCell ref="AE133:AG133"/>
    <mergeCell ref="AH133:AK133"/>
    <mergeCell ref="AL133:AO133"/>
    <mergeCell ref="AE134:AG134"/>
    <mergeCell ref="AH134:AK134"/>
    <mergeCell ref="AL134:AO134"/>
    <mergeCell ref="AE131:AG131"/>
    <mergeCell ref="AH131:AK131"/>
    <mergeCell ref="AL131:AO131"/>
    <mergeCell ref="AE132:AG132"/>
    <mergeCell ref="AH132:AK132"/>
    <mergeCell ref="AL132:AO132"/>
    <mergeCell ref="AE129:AG129"/>
    <mergeCell ref="AH129:AK129"/>
    <mergeCell ref="AL129:AO129"/>
    <mergeCell ref="AE130:AG130"/>
    <mergeCell ref="AH130:AK130"/>
    <mergeCell ref="AL130:AO130"/>
    <mergeCell ref="AE139:AG139"/>
    <mergeCell ref="AH139:AK139"/>
    <mergeCell ref="AL139:AO139"/>
    <mergeCell ref="AE140:AG140"/>
    <mergeCell ref="AH140:AK140"/>
    <mergeCell ref="AL140:AO140"/>
    <mergeCell ref="AE137:AG137"/>
    <mergeCell ref="AH137:AK137"/>
    <mergeCell ref="AL137:AO137"/>
    <mergeCell ref="AE138:AG138"/>
    <mergeCell ref="AH138:AK138"/>
    <mergeCell ref="AL138:AO138"/>
    <mergeCell ref="AE135:AG135"/>
    <mergeCell ref="AH135:AK135"/>
    <mergeCell ref="AL135:AO135"/>
    <mergeCell ref="AE136:AG136"/>
    <mergeCell ref="AH136:AK136"/>
    <mergeCell ref="AL136:AO136"/>
    <mergeCell ref="AE145:AG145"/>
    <mergeCell ref="AH145:AK145"/>
    <mergeCell ref="AL145:AO145"/>
    <mergeCell ref="AE146:AG146"/>
    <mergeCell ref="AH146:AK146"/>
    <mergeCell ref="AL146:AO146"/>
    <mergeCell ref="AE143:AG143"/>
    <mergeCell ref="AH143:AK143"/>
    <mergeCell ref="AL143:AO143"/>
    <mergeCell ref="AE144:AG144"/>
    <mergeCell ref="AH144:AK144"/>
    <mergeCell ref="AL144:AO144"/>
    <mergeCell ref="AE141:AG141"/>
    <mergeCell ref="AH141:AK141"/>
    <mergeCell ref="AL141:AO141"/>
    <mergeCell ref="AE142:AG142"/>
    <mergeCell ref="AH142:AK142"/>
    <mergeCell ref="AL142:AO142"/>
    <mergeCell ref="AE151:AG151"/>
    <mergeCell ref="AH151:AK151"/>
    <mergeCell ref="AL151:AO151"/>
    <mergeCell ref="AE152:AG152"/>
    <mergeCell ref="AH152:AK152"/>
    <mergeCell ref="AL152:AO152"/>
    <mergeCell ref="AE149:AG149"/>
    <mergeCell ref="AH149:AK149"/>
    <mergeCell ref="AL149:AO149"/>
    <mergeCell ref="AE150:AG150"/>
    <mergeCell ref="AH150:AK150"/>
    <mergeCell ref="AL150:AO150"/>
    <mergeCell ref="AE147:AG147"/>
    <mergeCell ref="AH147:AK147"/>
    <mergeCell ref="AL147:AO147"/>
    <mergeCell ref="AE148:AG148"/>
    <mergeCell ref="AH148:AK148"/>
    <mergeCell ref="AL148:AO148"/>
    <mergeCell ref="AE157:AG157"/>
    <mergeCell ref="AH157:AK157"/>
    <mergeCell ref="AL157:AO157"/>
    <mergeCell ref="AE158:AG158"/>
    <mergeCell ref="AH158:AK158"/>
    <mergeCell ref="AL158:AO158"/>
    <mergeCell ref="AE155:AG155"/>
    <mergeCell ref="AH155:AK155"/>
    <mergeCell ref="AL155:AO155"/>
    <mergeCell ref="AE156:AG156"/>
    <mergeCell ref="AH156:AK156"/>
    <mergeCell ref="AL156:AO156"/>
    <mergeCell ref="AE153:AG153"/>
    <mergeCell ref="AH153:AK153"/>
    <mergeCell ref="AL153:AO153"/>
    <mergeCell ref="AE154:AG154"/>
    <mergeCell ref="AH154:AK154"/>
    <mergeCell ref="AL154:AO154"/>
    <mergeCell ref="AE163:AG163"/>
    <mergeCell ref="AH163:AK163"/>
    <mergeCell ref="AL163:AO163"/>
    <mergeCell ref="AE164:AG164"/>
    <mergeCell ref="AH164:AK164"/>
    <mergeCell ref="AL164:AO164"/>
    <mergeCell ref="AE161:AG161"/>
    <mergeCell ref="AH161:AK161"/>
    <mergeCell ref="AL161:AO161"/>
    <mergeCell ref="AE162:AG162"/>
    <mergeCell ref="AH162:AK162"/>
    <mergeCell ref="AL162:AO162"/>
    <mergeCell ref="AE159:AG159"/>
    <mergeCell ref="AH159:AK159"/>
    <mergeCell ref="AL159:AO159"/>
    <mergeCell ref="AE160:AG160"/>
    <mergeCell ref="AH160:AK160"/>
    <mergeCell ref="AL160:AO160"/>
    <mergeCell ref="AE169:AG169"/>
    <mergeCell ref="AH169:AK169"/>
    <mergeCell ref="AL169:AO169"/>
    <mergeCell ref="AE170:AG170"/>
    <mergeCell ref="AH170:AK170"/>
    <mergeCell ref="AL170:AO170"/>
    <mergeCell ref="AE167:AG167"/>
    <mergeCell ref="AH167:AK167"/>
    <mergeCell ref="AL167:AO167"/>
    <mergeCell ref="AE168:AG168"/>
    <mergeCell ref="AH168:AK168"/>
    <mergeCell ref="AL168:AO168"/>
    <mergeCell ref="AE165:AG165"/>
    <mergeCell ref="AH165:AK165"/>
    <mergeCell ref="AL165:AO165"/>
    <mergeCell ref="AE166:AG166"/>
    <mergeCell ref="AH166:AK166"/>
    <mergeCell ref="AL166:AO166"/>
    <mergeCell ref="AE175:AG175"/>
    <mergeCell ref="AH175:AK175"/>
    <mergeCell ref="AL175:AO175"/>
    <mergeCell ref="AE176:AG176"/>
    <mergeCell ref="AH176:AK176"/>
    <mergeCell ref="AL176:AO176"/>
    <mergeCell ref="AE173:AG173"/>
    <mergeCell ref="AH173:AK173"/>
    <mergeCell ref="AL173:AO173"/>
    <mergeCell ref="AE174:AG174"/>
    <mergeCell ref="AH174:AK174"/>
    <mergeCell ref="AL174:AO174"/>
    <mergeCell ref="AE171:AG171"/>
    <mergeCell ref="AH171:AK171"/>
    <mergeCell ref="AL171:AO171"/>
    <mergeCell ref="AE172:AG172"/>
    <mergeCell ref="AH172:AK172"/>
    <mergeCell ref="AL172:AO172"/>
    <mergeCell ref="AE181:AG181"/>
    <mergeCell ref="AH181:AK181"/>
    <mergeCell ref="AL181:AO181"/>
    <mergeCell ref="AE182:AG182"/>
    <mergeCell ref="AH182:AK182"/>
    <mergeCell ref="AL182:AO182"/>
    <mergeCell ref="AE179:AG179"/>
    <mergeCell ref="AH179:AK179"/>
    <mergeCell ref="AL179:AO179"/>
    <mergeCell ref="AE180:AG180"/>
    <mergeCell ref="AH180:AK180"/>
    <mergeCell ref="AL180:AO180"/>
    <mergeCell ref="AE177:AG177"/>
    <mergeCell ref="AH177:AK177"/>
    <mergeCell ref="AL177:AO177"/>
    <mergeCell ref="AE178:AG178"/>
    <mergeCell ref="AH178:AK178"/>
    <mergeCell ref="AL178:AO178"/>
    <mergeCell ref="AE187:AG187"/>
    <mergeCell ref="AH187:AK187"/>
    <mergeCell ref="AL187:AO187"/>
    <mergeCell ref="AE188:AG188"/>
    <mergeCell ref="AH188:AK188"/>
    <mergeCell ref="AL188:AO188"/>
    <mergeCell ref="AE185:AG185"/>
    <mergeCell ref="AH185:AK185"/>
    <mergeCell ref="AL185:AO185"/>
    <mergeCell ref="AE186:AG186"/>
    <mergeCell ref="AH186:AK186"/>
    <mergeCell ref="AL186:AO186"/>
    <mergeCell ref="AE183:AG183"/>
    <mergeCell ref="AH183:AK183"/>
    <mergeCell ref="AL183:AO183"/>
    <mergeCell ref="AE184:AG184"/>
    <mergeCell ref="AH184:AK184"/>
    <mergeCell ref="AL184:AO184"/>
    <mergeCell ref="AE193:AG193"/>
    <mergeCell ref="AH193:AK193"/>
    <mergeCell ref="AL193:AO193"/>
    <mergeCell ref="AE194:AG194"/>
    <mergeCell ref="AH194:AK194"/>
    <mergeCell ref="AL194:AO194"/>
    <mergeCell ref="AE191:AG191"/>
    <mergeCell ref="AH191:AK191"/>
    <mergeCell ref="AL191:AO191"/>
    <mergeCell ref="AE192:AG192"/>
    <mergeCell ref="AH192:AK192"/>
    <mergeCell ref="AL192:AO192"/>
    <mergeCell ref="AE189:AG189"/>
    <mergeCell ref="AH189:AK189"/>
    <mergeCell ref="AL189:AO189"/>
    <mergeCell ref="AE190:AG190"/>
    <mergeCell ref="AH190:AK190"/>
    <mergeCell ref="AL190:AO190"/>
    <mergeCell ref="AE199:AG199"/>
    <mergeCell ref="AH199:AK199"/>
    <mergeCell ref="AL199:AO199"/>
    <mergeCell ref="AE200:AG200"/>
    <mergeCell ref="AH200:AK200"/>
    <mergeCell ref="AL200:AO200"/>
    <mergeCell ref="AE197:AG197"/>
    <mergeCell ref="AH197:AK197"/>
    <mergeCell ref="AL197:AO197"/>
    <mergeCell ref="AE198:AG198"/>
    <mergeCell ref="AH198:AK198"/>
    <mergeCell ref="AL198:AO198"/>
    <mergeCell ref="AE195:AG195"/>
    <mergeCell ref="AH195:AK195"/>
    <mergeCell ref="AL195:AO195"/>
    <mergeCell ref="AE196:AG196"/>
    <mergeCell ref="AH196:AK196"/>
    <mergeCell ref="AL196:AO196"/>
    <mergeCell ref="AE205:AG205"/>
    <mergeCell ref="AH205:AK205"/>
    <mergeCell ref="AL205:AO205"/>
    <mergeCell ref="AE206:AG206"/>
    <mergeCell ref="AH206:AK206"/>
    <mergeCell ref="AL206:AO206"/>
    <mergeCell ref="AE203:AG203"/>
    <mergeCell ref="AH203:AK203"/>
    <mergeCell ref="AL203:AO203"/>
    <mergeCell ref="AE204:AG204"/>
    <mergeCell ref="AH204:AK204"/>
    <mergeCell ref="AL204:AO204"/>
    <mergeCell ref="AE201:AG201"/>
    <mergeCell ref="AH201:AK201"/>
    <mergeCell ref="AL201:AO201"/>
    <mergeCell ref="AE202:AG202"/>
    <mergeCell ref="AH202:AK202"/>
    <mergeCell ref="AL202:AO202"/>
    <mergeCell ref="AE211:AG211"/>
    <mergeCell ref="AH211:AK211"/>
    <mergeCell ref="AL211:AO211"/>
    <mergeCell ref="AE212:AG212"/>
    <mergeCell ref="AH212:AK212"/>
    <mergeCell ref="AL212:AO212"/>
    <mergeCell ref="AE209:AG209"/>
    <mergeCell ref="AH209:AK209"/>
    <mergeCell ref="AL209:AO209"/>
    <mergeCell ref="AE210:AG210"/>
    <mergeCell ref="AH210:AK210"/>
    <mergeCell ref="AL210:AO210"/>
    <mergeCell ref="AE207:AG207"/>
    <mergeCell ref="AH207:AK207"/>
    <mergeCell ref="AL207:AO207"/>
    <mergeCell ref="AE208:AG208"/>
    <mergeCell ref="AH208:AK208"/>
    <mergeCell ref="AL208:AO208"/>
    <mergeCell ref="AE217:AG217"/>
    <mergeCell ref="AH217:AK217"/>
    <mergeCell ref="AL217:AO217"/>
    <mergeCell ref="AE218:AG218"/>
    <mergeCell ref="AH218:AK218"/>
    <mergeCell ref="AL218:AO218"/>
    <mergeCell ref="AE215:AG215"/>
    <mergeCell ref="AH215:AK215"/>
    <mergeCell ref="AL215:AO215"/>
    <mergeCell ref="AE216:AG216"/>
    <mergeCell ref="AH216:AK216"/>
    <mergeCell ref="AL216:AO216"/>
    <mergeCell ref="AE213:AG213"/>
    <mergeCell ref="AH213:AK213"/>
    <mergeCell ref="AL213:AO213"/>
    <mergeCell ref="AE214:AG214"/>
    <mergeCell ref="AH214:AK214"/>
    <mergeCell ref="AL214:AO214"/>
    <mergeCell ref="AE223:AG223"/>
    <mergeCell ref="AH223:AK223"/>
    <mergeCell ref="AL223:AO223"/>
    <mergeCell ref="AE224:AG224"/>
    <mergeCell ref="AH224:AK224"/>
    <mergeCell ref="AL224:AO224"/>
    <mergeCell ref="AE221:AG221"/>
    <mergeCell ref="AH221:AK221"/>
    <mergeCell ref="AL221:AO221"/>
    <mergeCell ref="AE222:AG222"/>
    <mergeCell ref="AH222:AK222"/>
    <mergeCell ref="AL222:AO222"/>
    <mergeCell ref="AE219:AG219"/>
    <mergeCell ref="AH219:AK219"/>
    <mergeCell ref="AL219:AO219"/>
    <mergeCell ref="AE220:AG220"/>
    <mergeCell ref="AH220:AK220"/>
    <mergeCell ref="AL220:AO220"/>
    <mergeCell ref="AE229:AG229"/>
    <mergeCell ref="AH229:AK229"/>
    <mergeCell ref="AL229:AO229"/>
    <mergeCell ref="AE230:AG230"/>
    <mergeCell ref="AH230:AK230"/>
    <mergeCell ref="AL230:AO230"/>
    <mergeCell ref="AE227:AG227"/>
    <mergeCell ref="AH227:AK227"/>
    <mergeCell ref="AL227:AO227"/>
    <mergeCell ref="AE228:AG228"/>
    <mergeCell ref="AH228:AK228"/>
    <mergeCell ref="AL228:AO228"/>
    <mergeCell ref="AE225:AG225"/>
    <mergeCell ref="AH225:AK225"/>
    <mergeCell ref="AL225:AO225"/>
    <mergeCell ref="AE226:AG226"/>
    <mergeCell ref="AH226:AK226"/>
    <mergeCell ref="AL226:AO226"/>
    <mergeCell ref="AE235:AG235"/>
    <mergeCell ref="AH235:AK235"/>
    <mergeCell ref="AL235:AO235"/>
    <mergeCell ref="AE236:AG236"/>
    <mergeCell ref="AH236:AK236"/>
    <mergeCell ref="AL236:AO236"/>
    <mergeCell ref="AE233:AG233"/>
    <mergeCell ref="AH233:AK233"/>
    <mergeCell ref="AL233:AO233"/>
    <mergeCell ref="AE234:AG234"/>
    <mergeCell ref="AH234:AK234"/>
    <mergeCell ref="AL234:AO234"/>
    <mergeCell ref="AE231:AG231"/>
    <mergeCell ref="AH231:AK231"/>
    <mergeCell ref="AL231:AO231"/>
    <mergeCell ref="AE232:AG232"/>
    <mergeCell ref="AH232:AK232"/>
    <mergeCell ref="AL232:AO232"/>
    <mergeCell ref="AE241:AG241"/>
    <mergeCell ref="AH241:AK241"/>
    <mergeCell ref="AL241:AO241"/>
    <mergeCell ref="AE242:AG242"/>
    <mergeCell ref="AH242:AK242"/>
    <mergeCell ref="AL242:AO242"/>
    <mergeCell ref="AE239:AG239"/>
    <mergeCell ref="AH239:AK239"/>
    <mergeCell ref="AL239:AO239"/>
    <mergeCell ref="AE240:AG240"/>
    <mergeCell ref="AH240:AK240"/>
    <mergeCell ref="AL240:AO240"/>
    <mergeCell ref="AE237:AG237"/>
    <mergeCell ref="AH237:AK237"/>
    <mergeCell ref="AL237:AO237"/>
    <mergeCell ref="AE238:AG238"/>
    <mergeCell ref="AH238:AK238"/>
    <mergeCell ref="AL238:AO238"/>
    <mergeCell ref="AE247:AG247"/>
    <mergeCell ref="AH247:AK247"/>
    <mergeCell ref="AL247:AO247"/>
    <mergeCell ref="AE248:AG248"/>
    <mergeCell ref="AH248:AK248"/>
    <mergeCell ref="AL248:AO248"/>
    <mergeCell ref="AE245:AG245"/>
    <mergeCell ref="AH245:AK245"/>
    <mergeCell ref="AL245:AO245"/>
    <mergeCell ref="AE246:AG246"/>
    <mergeCell ref="AH246:AK246"/>
    <mergeCell ref="AL246:AO246"/>
    <mergeCell ref="AE243:AG243"/>
    <mergeCell ref="AH243:AK243"/>
    <mergeCell ref="AL243:AO243"/>
    <mergeCell ref="AE244:AG244"/>
    <mergeCell ref="AH244:AK244"/>
    <mergeCell ref="AL244:AO244"/>
    <mergeCell ref="AE253:AG253"/>
    <mergeCell ref="AH253:AK253"/>
    <mergeCell ref="AL253:AO253"/>
    <mergeCell ref="AE254:AG254"/>
    <mergeCell ref="AH254:AK254"/>
    <mergeCell ref="AL254:AO254"/>
    <mergeCell ref="AE251:AG251"/>
    <mergeCell ref="AH251:AK251"/>
    <mergeCell ref="AL251:AO251"/>
    <mergeCell ref="AE252:AG252"/>
    <mergeCell ref="AH252:AK252"/>
    <mergeCell ref="AL252:AO252"/>
    <mergeCell ref="AE249:AG249"/>
    <mergeCell ref="AH249:AK249"/>
    <mergeCell ref="AL249:AO249"/>
    <mergeCell ref="AE250:AG250"/>
    <mergeCell ref="AH250:AK250"/>
    <mergeCell ref="AL250:AO250"/>
    <mergeCell ref="AE259:AG259"/>
    <mergeCell ref="AH259:AK259"/>
    <mergeCell ref="AL259:AO259"/>
    <mergeCell ref="AE260:AG260"/>
    <mergeCell ref="AH260:AK260"/>
    <mergeCell ref="AL260:AO260"/>
    <mergeCell ref="AE257:AG257"/>
    <mergeCell ref="AH257:AK257"/>
    <mergeCell ref="AL257:AO257"/>
    <mergeCell ref="AE258:AG258"/>
    <mergeCell ref="AH258:AK258"/>
    <mergeCell ref="AL258:AO258"/>
    <mergeCell ref="AE255:AG255"/>
    <mergeCell ref="AH255:AK255"/>
    <mergeCell ref="AL255:AO255"/>
    <mergeCell ref="AE256:AG256"/>
    <mergeCell ref="AH256:AK256"/>
    <mergeCell ref="AL256:AO256"/>
    <mergeCell ref="AE265:AG265"/>
    <mergeCell ref="AH265:AK265"/>
    <mergeCell ref="AL265:AO265"/>
    <mergeCell ref="AE266:AG266"/>
    <mergeCell ref="AH266:AK266"/>
    <mergeCell ref="AL266:AO266"/>
    <mergeCell ref="AE263:AG263"/>
    <mergeCell ref="AH263:AK263"/>
    <mergeCell ref="AL263:AO263"/>
    <mergeCell ref="AE264:AG264"/>
    <mergeCell ref="AH264:AK264"/>
    <mergeCell ref="AL264:AO264"/>
    <mergeCell ref="AE261:AG261"/>
    <mergeCell ref="AH261:AK261"/>
    <mergeCell ref="AL261:AO261"/>
    <mergeCell ref="AE262:AG262"/>
    <mergeCell ref="AH262:AK262"/>
    <mergeCell ref="AL262:AO262"/>
    <mergeCell ref="AE271:AG271"/>
    <mergeCell ref="AH271:AK271"/>
    <mergeCell ref="AL271:AO271"/>
    <mergeCell ref="AE272:AG272"/>
    <mergeCell ref="AH272:AK272"/>
    <mergeCell ref="AL272:AO272"/>
    <mergeCell ref="AE269:AG269"/>
    <mergeCell ref="AH269:AK269"/>
    <mergeCell ref="AL269:AO269"/>
    <mergeCell ref="AE270:AG270"/>
    <mergeCell ref="AH270:AK270"/>
    <mergeCell ref="AL270:AO270"/>
    <mergeCell ref="AE267:AG267"/>
    <mergeCell ref="AH267:AK267"/>
    <mergeCell ref="AL267:AO267"/>
    <mergeCell ref="AE268:AG268"/>
    <mergeCell ref="AH268:AK268"/>
    <mergeCell ref="AL268:AO268"/>
    <mergeCell ref="AE277:AG277"/>
    <mergeCell ref="AH277:AK277"/>
    <mergeCell ref="AL277:AO277"/>
    <mergeCell ref="AE278:AG278"/>
    <mergeCell ref="AH278:AK278"/>
    <mergeCell ref="AL278:AO278"/>
    <mergeCell ref="AE275:AG275"/>
    <mergeCell ref="AH275:AK275"/>
    <mergeCell ref="AL275:AO275"/>
    <mergeCell ref="AE276:AG276"/>
    <mergeCell ref="AH276:AK276"/>
    <mergeCell ref="AL276:AO276"/>
    <mergeCell ref="AE273:AG273"/>
    <mergeCell ref="AH273:AK273"/>
    <mergeCell ref="AL273:AO273"/>
    <mergeCell ref="AE274:AG274"/>
    <mergeCell ref="AH274:AK274"/>
    <mergeCell ref="AL274:AO274"/>
    <mergeCell ref="AE283:AG283"/>
    <mergeCell ref="AH283:AK283"/>
    <mergeCell ref="AL283:AO283"/>
    <mergeCell ref="AE284:AG284"/>
    <mergeCell ref="AH284:AK284"/>
    <mergeCell ref="AL284:AO284"/>
    <mergeCell ref="AE281:AG281"/>
    <mergeCell ref="AH281:AK281"/>
    <mergeCell ref="AL281:AO281"/>
    <mergeCell ref="AE282:AG282"/>
    <mergeCell ref="AH282:AK282"/>
    <mergeCell ref="AL282:AO282"/>
    <mergeCell ref="AE279:AG279"/>
    <mergeCell ref="AH279:AK279"/>
    <mergeCell ref="AL279:AO279"/>
    <mergeCell ref="AE280:AG280"/>
    <mergeCell ref="AH280:AK280"/>
    <mergeCell ref="AL280:AO280"/>
    <mergeCell ref="AD12:AD17"/>
    <mergeCell ref="BH15:CG15"/>
    <mergeCell ref="AR10:AR17"/>
    <mergeCell ref="AP10:AP17"/>
    <mergeCell ref="AT23:BE23"/>
    <mergeCell ref="AE297:AG297"/>
    <mergeCell ref="AH297:AK297"/>
    <mergeCell ref="AL297:AO297"/>
    <mergeCell ref="AE298:AG298"/>
    <mergeCell ref="AH298:AK298"/>
    <mergeCell ref="AL298:AO298"/>
    <mergeCell ref="AE295:AG295"/>
    <mergeCell ref="AH295:AK295"/>
    <mergeCell ref="AL295:AO295"/>
    <mergeCell ref="AE296:AG296"/>
    <mergeCell ref="AH296:AK296"/>
    <mergeCell ref="AL296:AO296"/>
    <mergeCell ref="AE293:AG293"/>
    <mergeCell ref="AH293:AK293"/>
    <mergeCell ref="AL293:AO293"/>
    <mergeCell ref="AE294:AG294"/>
    <mergeCell ref="AH294:AK294"/>
    <mergeCell ref="AL294:AO294"/>
    <mergeCell ref="AE291:AG291"/>
    <mergeCell ref="AH291:AK291"/>
    <mergeCell ref="AL291:AO291"/>
    <mergeCell ref="AE292:AG292"/>
    <mergeCell ref="AH292:AK292"/>
    <mergeCell ref="AL292:AO292"/>
    <mergeCell ref="AE289:AG289"/>
    <mergeCell ref="AH289:AK289"/>
    <mergeCell ref="AL289:AO289"/>
    <mergeCell ref="AT20:BE20"/>
    <mergeCell ref="BH20:BW20"/>
    <mergeCell ref="AT21:BE21"/>
    <mergeCell ref="BH21:BW21"/>
    <mergeCell ref="AT22:BE22"/>
    <mergeCell ref="BH22:BW22"/>
    <mergeCell ref="AM3:AS3"/>
    <mergeCell ref="AE299:AG299"/>
    <mergeCell ref="AH299:AK299"/>
    <mergeCell ref="AL299:AO299"/>
    <mergeCell ref="AE290:AG290"/>
    <mergeCell ref="AH290:AK290"/>
    <mergeCell ref="AL290:AO290"/>
    <mergeCell ref="AE287:AG287"/>
    <mergeCell ref="AH287:AK287"/>
    <mergeCell ref="AL287:AO287"/>
    <mergeCell ref="AE288:AG288"/>
    <mergeCell ref="AH288:AK288"/>
    <mergeCell ref="AL288:AO288"/>
    <mergeCell ref="AE285:AG285"/>
    <mergeCell ref="AH285:AK285"/>
    <mergeCell ref="AL285:AO285"/>
    <mergeCell ref="AE286:AG286"/>
    <mergeCell ref="AH286:AK286"/>
    <mergeCell ref="AL286:AO286"/>
    <mergeCell ref="AT97:BE97"/>
    <mergeCell ref="BH28:BW28"/>
    <mergeCell ref="AT29:BE29"/>
    <mergeCell ref="BH29:BW29"/>
    <mergeCell ref="AT30:BE30"/>
    <mergeCell ref="BH30:BW30"/>
    <mergeCell ref="AT31:BE31"/>
    <mergeCell ref="BH31:BW31"/>
    <mergeCell ref="AT93:BE93"/>
    <mergeCell ref="AT70:BE70"/>
    <mergeCell ref="BH70:BW70"/>
    <mergeCell ref="AT67:BE67"/>
    <mergeCell ref="BH67:BW67"/>
    <mergeCell ref="AT68:BE68"/>
    <mergeCell ref="BH68:BW68"/>
    <mergeCell ref="AT52:BE52"/>
    <mergeCell ref="BH52:BW52"/>
    <mergeCell ref="AT49:BE49"/>
    <mergeCell ref="BH49:BW49"/>
    <mergeCell ref="AT50:BE50"/>
    <mergeCell ref="AT73:BE73"/>
    <mergeCell ref="BH73:BW73"/>
    <mergeCell ref="AT74:BE74"/>
    <mergeCell ref="BH74:BW74"/>
    <mergeCell ref="AT61:BE61"/>
    <mergeCell ref="BH61:BW61"/>
    <mergeCell ref="AT62:BE62"/>
    <mergeCell ref="BH62:BW62"/>
    <mergeCell ref="BH50:BW50"/>
    <mergeCell ref="BH34:BW34"/>
    <mergeCell ref="AT32:BE32"/>
    <mergeCell ref="BH32:BW32"/>
    <mergeCell ref="AT82:BE82"/>
    <mergeCell ref="BH82:BW82"/>
    <mergeCell ref="AT79:BE79"/>
    <mergeCell ref="BH79:BW79"/>
    <mergeCell ref="AT80:BE80"/>
    <mergeCell ref="BH80:BW80"/>
    <mergeCell ref="AT65:BE65"/>
    <mergeCell ref="AT100:BE100"/>
    <mergeCell ref="BH100:BW100"/>
    <mergeCell ref="AT101:BE101"/>
    <mergeCell ref="BH101:BW101"/>
    <mergeCell ref="AT102:BE102"/>
    <mergeCell ref="BH102:BW102"/>
    <mergeCell ref="BH97:BW97"/>
    <mergeCell ref="AT98:BE98"/>
    <mergeCell ref="BH98:BW98"/>
    <mergeCell ref="AT99:BE99"/>
    <mergeCell ref="BH99:BW99"/>
    <mergeCell ref="BH93:BW93"/>
    <mergeCell ref="AT94:BE94"/>
    <mergeCell ref="BH94:BW94"/>
    <mergeCell ref="AT95:BE95"/>
    <mergeCell ref="BH95:BW95"/>
    <mergeCell ref="AT96:BE96"/>
    <mergeCell ref="BH96:BW96"/>
    <mergeCell ref="AT109:BE109"/>
    <mergeCell ref="BH109:BW109"/>
    <mergeCell ref="AT110:BE110"/>
    <mergeCell ref="BH110:BW110"/>
    <mergeCell ref="AT111:BE111"/>
    <mergeCell ref="BH111:BW111"/>
    <mergeCell ref="AT106:BE106"/>
    <mergeCell ref="BH106:BW106"/>
    <mergeCell ref="AT107:BE107"/>
    <mergeCell ref="BH107:BW107"/>
    <mergeCell ref="AT108:BE108"/>
    <mergeCell ref="BH108:BW108"/>
    <mergeCell ref="AT103:BE103"/>
    <mergeCell ref="BH103:BW103"/>
    <mergeCell ref="AT104:BE104"/>
    <mergeCell ref="BH104:BW104"/>
    <mergeCell ref="AT105:BE105"/>
    <mergeCell ref="BH105:BW105"/>
    <mergeCell ref="AT118:BE118"/>
    <mergeCell ref="BH118:BW118"/>
    <mergeCell ref="AT119:BE119"/>
    <mergeCell ref="BH119:BW119"/>
    <mergeCell ref="AT120:BE120"/>
    <mergeCell ref="BH120:BW120"/>
    <mergeCell ref="AT115:BE115"/>
    <mergeCell ref="BH115:BW115"/>
    <mergeCell ref="AT116:BE116"/>
    <mergeCell ref="BH116:BW116"/>
    <mergeCell ref="AT117:BE117"/>
    <mergeCell ref="BH117:BW117"/>
    <mergeCell ref="AT112:BE112"/>
    <mergeCell ref="BH112:BW112"/>
    <mergeCell ref="AT113:BE113"/>
    <mergeCell ref="BH113:BW113"/>
    <mergeCell ref="AT114:BE114"/>
    <mergeCell ref="BH114:BW114"/>
    <mergeCell ref="AT127:BE127"/>
    <mergeCell ref="BH127:BW127"/>
    <mergeCell ref="AT128:BE128"/>
    <mergeCell ref="BH128:BW128"/>
    <mergeCell ref="AT129:BE129"/>
    <mergeCell ref="BH129:BW129"/>
    <mergeCell ref="AT124:BE124"/>
    <mergeCell ref="BH124:BW124"/>
    <mergeCell ref="AT125:BE125"/>
    <mergeCell ref="BH125:BW125"/>
    <mergeCell ref="AT126:BE126"/>
    <mergeCell ref="BH126:BW126"/>
    <mergeCell ref="AT121:BE121"/>
    <mergeCell ref="BH121:BW121"/>
    <mergeCell ref="AT122:BE122"/>
    <mergeCell ref="BH122:BW122"/>
    <mergeCell ref="AT123:BE123"/>
    <mergeCell ref="BH123:BW123"/>
    <mergeCell ref="AT136:BE136"/>
    <mergeCell ref="BH136:BW136"/>
    <mergeCell ref="AT137:BE137"/>
    <mergeCell ref="BH137:BW137"/>
    <mergeCell ref="AT138:BE138"/>
    <mergeCell ref="BH138:BW138"/>
    <mergeCell ref="AT133:BE133"/>
    <mergeCell ref="BH133:BW133"/>
    <mergeCell ref="AT134:BE134"/>
    <mergeCell ref="BH134:BW134"/>
    <mergeCell ref="AT135:BE135"/>
    <mergeCell ref="BH135:BW135"/>
    <mergeCell ref="AT130:BE130"/>
    <mergeCell ref="BH130:BW130"/>
    <mergeCell ref="AT131:BE131"/>
    <mergeCell ref="BH131:BW131"/>
    <mergeCell ref="AT132:BE132"/>
    <mergeCell ref="BH132:BW132"/>
    <mergeCell ref="AT145:BE145"/>
    <mergeCell ref="BH145:BW145"/>
    <mergeCell ref="AT146:BE146"/>
    <mergeCell ref="BH146:BW146"/>
    <mergeCell ref="AT147:BE147"/>
    <mergeCell ref="BH147:BW147"/>
    <mergeCell ref="AT142:BE142"/>
    <mergeCell ref="BH142:BW142"/>
    <mergeCell ref="AT143:BE143"/>
    <mergeCell ref="BH143:BW143"/>
    <mergeCell ref="AT144:BE144"/>
    <mergeCell ref="BH144:BW144"/>
    <mergeCell ref="AT139:BE139"/>
    <mergeCell ref="BH139:BW139"/>
    <mergeCell ref="AT140:BE140"/>
    <mergeCell ref="BH140:BW140"/>
    <mergeCell ref="AT141:BE141"/>
    <mergeCell ref="BH141:BW141"/>
    <mergeCell ref="AT154:BE154"/>
    <mergeCell ref="BH154:BW154"/>
    <mergeCell ref="AT155:BE155"/>
    <mergeCell ref="BH155:BW155"/>
    <mergeCell ref="AT156:BE156"/>
    <mergeCell ref="BH156:BW156"/>
    <mergeCell ref="AT151:BE151"/>
    <mergeCell ref="BH151:BW151"/>
    <mergeCell ref="AT152:BE152"/>
    <mergeCell ref="BH152:BW152"/>
    <mergeCell ref="AT153:BE153"/>
    <mergeCell ref="BH153:BW153"/>
    <mergeCell ref="AT148:BE148"/>
    <mergeCell ref="BH148:BW148"/>
    <mergeCell ref="AT149:BE149"/>
    <mergeCell ref="BH149:BW149"/>
    <mergeCell ref="AT150:BE150"/>
    <mergeCell ref="BH150:BW150"/>
    <mergeCell ref="AT163:BE163"/>
    <mergeCell ref="BH163:BW163"/>
    <mergeCell ref="AT164:BE164"/>
    <mergeCell ref="BH164:BW164"/>
    <mergeCell ref="AT165:BE165"/>
    <mergeCell ref="BH165:BW165"/>
    <mergeCell ref="AT160:BE160"/>
    <mergeCell ref="BH160:BW160"/>
    <mergeCell ref="AT161:BE161"/>
    <mergeCell ref="BH161:BW161"/>
    <mergeCell ref="AT162:BE162"/>
    <mergeCell ref="BH162:BW162"/>
    <mergeCell ref="AT157:BE157"/>
    <mergeCell ref="BH157:BW157"/>
    <mergeCell ref="AT158:BE158"/>
    <mergeCell ref="BH158:BW158"/>
    <mergeCell ref="AT159:BE159"/>
    <mergeCell ref="BH159:BW159"/>
    <mergeCell ref="AT172:BE172"/>
    <mergeCell ref="BH172:BW172"/>
    <mergeCell ref="AT173:BE173"/>
    <mergeCell ref="BH173:BW173"/>
    <mergeCell ref="AT174:BE174"/>
    <mergeCell ref="BH174:BW174"/>
    <mergeCell ref="AT169:BE169"/>
    <mergeCell ref="BH169:BW169"/>
    <mergeCell ref="AT170:BE170"/>
    <mergeCell ref="BH170:BW170"/>
    <mergeCell ref="AT171:BE171"/>
    <mergeCell ref="BH171:BW171"/>
    <mergeCell ref="AT166:BE166"/>
    <mergeCell ref="BH166:BW166"/>
    <mergeCell ref="AT167:BE167"/>
    <mergeCell ref="BH167:BW167"/>
    <mergeCell ref="AT168:BE168"/>
    <mergeCell ref="BH168:BW168"/>
    <mergeCell ref="AT181:BE181"/>
    <mergeCell ref="BH181:BW181"/>
    <mergeCell ref="AT182:BE182"/>
    <mergeCell ref="BH182:BW182"/>
    <mergeCell ref="AT183:BE183"/>
    <mergeCell ref="BH183:BW183"/>
    <mergeCell ref="AT178:BE178"/>
    <mergeCell ref="BH178:BW178"/>
    <mergeCell ref="AT179:BE179"/>
    <mergeCell ref="BH179:BW179"/>
    <mergeCell ref="AT180:BE180"/>
    <mergeCell ref="BH180:BW180"/>
    <mergeCell ref="AT175:BE175"/>
    <mergeCell ref="BH175:BW175"/>
    <mergeCell ref="AT176:BE176"/>
    <mergeCell ref="BH176:BW176"/>
    <mergeCell ref="AT177:BE177"/>
    <mergeCell ref="BH177:BW177"/>
    <mergeCell ref="AT190:BE190"/>
    <mergeCell ref="BH190:BW190"/>
    <mergeCell ref="AT191:BE191"/>
    <mergeCell ref="BH191:BW191"/>
    <mergeCell ref="AT192:BE192"/>
    <mergeCell ref="BH192:BW192"/>
    <mergeCell ref="AT187:BE187"/>
    <mergeCell ref="BH187:BW187"/>
    <mergeCell ref="AT188:BE188"/>
    <mergeCell ref="BH188:BW188"/>
    <mergeCell ref="AT189:BE189"/>
    <mergeCell ref="BH189:BW189"/>
    <mergeCell ref="AT184:BE184"/>
    <mergeCell ref="BH184:BW184"/>
    <mergeCell ref="AT185:BE185"/>
    <mergeCell ref="BH185:BW185"/>
    <mergeCell ref="AT186:BE186"/>
    <mergeCell ref="BH186:BW186"/>
    <mergeCell ref="AT199:BE199"/>
    <mergeCell ref="BH199:BW199"/>
    <mergeCell ref="AT200:BE200"/>
    <mergeCell ref="BH200:BW200"/>
    <mergeCell ref="AT201:BE201"/>
    <mergeCell ref="BH201:BW201"/>
    <mergeCell ref="AT196:BE196"/>
    <mergeCell ref="BH196:BW196"/>
    <mergeCell ref="AT197:BE197"/>
    <mergeCell ref="BH197:BW197"/>
    <mergeCell ref="AT198:BE198"/>
    <mergeCell ref="BH198:BW198"/>
    <mergeCell ref="AT193:BE193"/>
    <mergeCell ref="BH193:BW193"/>
    <mergeCell ref="AT194:BE194"/>
    <mergeCell ref="BH194:BW194"/>
    <mergeCell ref="AT195:BE195"/>
    <mergeCell ref="BH195:BW195"/>
    <mergeCell ref="AT208:BE208"/>
    <mergeCell ref="BH208:BW208"/>
    <mergeCell ref="AT209:BE209"/>
    <mergeCell ref="BH209:BW209"/>
    <mergeCell ref="AT210:BE210"/>
    <mergeCell ref="BH210:BW210"/>
    <mergeCell ref="AT205:BE205"/>
    <mergeCell ref="BH205:BW205"/>
    <mergeCell ref="AT206:BE206"/>
    <mergeCell ref="BH206:BW206"/>
    <mergeCell ref="AT207:BE207"/>
    <mergeCell ref="BH207:BW207"/>
    <mergeCell ref="AT202:BE202"/>
    <mergeCell ref="BH202:BW202"/>
    <mergeCell ref="AT203:BE203"/>
    <mergeCell ref="BH203:BW203"/>
    <mergeCell ref="AT204:BE204"/>
    <mergeCell ref="BH204:BW204"/>
    <mergeCell ref="AT217:BE217"/>
    <mergeCell ref="BH217:BW217"/>
    <mergeCell ref="AT218:BE218"/>
    <mergeCell ref="BH218:BW218"/>
    <mergeCell ref="AT219:BE219"/>
    <mergeCell ref="BH219:BW219"/>
    <mergeCell ref="AT214:BE214"/>
    <mergeCell ref="BH214:BW214"/>
    <mergeCell ref="AT215:BE215"/>
    <mergeCell ref="BH215:BW215"/>
    <mergeCell ref="AT216:BE216"/>
    <mergeCell ref="BH216:BW216"/>
    <mergeCell ref="AT211:BE211"/>
    <mergeCell ref="BH211:BW211"/>
    <mergeCell ref="AT212:BE212"/>
    <mergeCell ref="BH212:BW212"/>
    <mergeCell ref="AT213:BE213"/>
    <mergeCell ref="BH213:BW213"/>
    <mergeCell ref="AT226:BE226"/>
    <mergeCell ref="BH226:BW226"/>
    <mergeCell ref="AT227:BE227"/>
    <mergeCell ref="BH227:BW227"/>
    <mergeCell ref="AT228:BE228"/>
    <mergeCell ref="BH228:BW228"/>
    <mergeCell ref="AT223:BE223"/>
    <mergeCell ref="BH223:BW223"/>
    <mergeCell ref="AT224:BE224"/>
    <mergeCell ref="BH224:BW224"/>
    <mergeCell ref="AT225:BE225"/>
    <mergeCell ref="BH225:BW225"/>
    <mergeCell ref="AT220:BE220"/>
    <mergeCell ref="BH220:BW220"/>
    <mergeCell ref="AT221:BE221"/>
    <mergeCell ref="BH221:BW221"/>
    <mergeCell ref="AT222:BE222"/>
    <mergeCell ref="BH222:BW222"/>
    <mergeCell ref="AT235:BE235"/>
    <mergeCell ref="BH235:BW235"/>
    <mergeCell ref="AT236:BE236"/>
    <mergeCell ref="BH236:BW236"/>
    <mergeCell ref="AT237:BE237"/>
    <mergeCell ref="BH237:BW237"/>
    <mergeCell ref="AT232:BE232"/>
    <mergeCell ref="BH232:BW232"/>
    <mergeCell ref="AT233:BE233"/>
    <mergeCell ref="BH233:BW233"/>
    <mergeCell ref="AT234:BE234"/>
    <mergeCell ref="BH234:BW234"/>
    <mergeCell ref="AT229:BE229"/>
    <mergeCell ref="BH229:BW229"/>
    <mergeCell ref="AT230:BE230"/>
    <mergeCell ref="BH230:BW230"/>
    <mergeCell ref="AT231:BE231"/>
    <mergeCell ref="BH231:BW231"/>
    <mergeCell ref="AT244:BE244"/>
    <mergeCell ref="BH244:BW244"/>
    <mergeCell ref="AT245:BE245"/>
    <mergeCell ref="BH245:BW245"/>
    <mergeCell ref="AT246:BE246"/>
    <mergeCell ref="BH246:BW246"/>
    <mergeCell ref="AT241:BE241"/>
    <mergeCell ref="BH241:BW241"/>
    <mergeCell ref="AT242:BE242"/>
    <mergeCell ref="BH242:BW242"/>
    <mergeCell ref="AT243:BE243"/>
    <mergeCell ref="BH243:BW243"/>
    <mergeCell ref="AT238:BE238"/>
    <mergeCell ref="BH238:BW238"/>
    <mergeCell ref="AT239:BE239"/>
    <mergeCell ref="BH239:BW239"/>
    <mergeCell ref="AT240:BE240"/>
    <mergeCell ref="BH240:BW240"/>
    <mergeCell ref="AT253:BE253"/>
    <mergeCell ref="BH253:BW253"/>
    <mergeCell ref="AT254:BE254"/>
    <mergeCell ref="BH254:BW254"/>
    <mergeCell ref="AT255:BE255"/>
    <mergeCell ref="BH255:BW255"/>
    <mergeCell ref="AT250:BE250"/>
    <mergeCell ref="BH250:BW250"/>
    <mergeCell ref="AT251:BE251"/>
    <mergeCell ref="BH251:BW251"/>
    <mergeCell ref="AT252:BE252"/>
    <mergeCell ref="BH252:BW252"/>
    <mergeCell ref="AT247:BE247"/>
    <mergeCell ref="BH247:BW247"/>
    <mergeCell ref="AT248:BE248"/>
    <mergeCell ref="BH248:BW248"/>
    <mergeCell ref="AT249:BE249"/>
    <mergeCell ref="BH249:BW249"/>
    <mergeCell ref="AT262:BE262"/>
    <mergeCell ref="BH262:BW262"/>
    <mergeCell ref="AT263:BE263"/>
    <mergeCell ref="BH263:BW263"/>
    <mergeCell ref="AT264:BE264"/>
    <mergeCell ref="BH264:BW264"/>
    <mergeCell ref="AT259:BE259"/>
    <mergeCell ref="BH259:BW259"/>
    <mergeCell ref="AT260:BE260"/>
    <mergeCell ref="BH260:BW260"/>
    <mergeCell ref="AT261:BE261"/>
    <mergeCell ref="BH261:BW261"/>
    <mergeCell ref="AT256:BE256"/>
    <mergeCell ref="BH256:BW256"/>
    <mergeCell ref="AT257:BE257"/>
    <mergeCell ref="BH257:BW257"/>
    <mergeCell ref="AT258:BE258"/>
    <mergeCell ref="BH258:BW258"/>
    <mergeCell ref="AT271:BE271"/>
    <mergeCell ref="BH271:BW271"/>
    <mergeCell ref="AT272:BE272"/>
    <mergeCell ref="BH272:BW272"/>
    <mergeCell ref="AT273:BE273"/>
    <mergeCell ref="BH273:BW273"/>
    <mergeCell ref="AT268:BE268"/>
    <mergeCell ref="BH268:BW268"/>
    <mergeCell ref="AT269:BE269"/>
    <mergeCell ref="BH269:BW269"/>
    <mergeCell ref="AT270:BE270"/>
    <mergeCell ref="BH270:BW270"/>
    <mergeCell ref="AT265:BE265"/>
    <mergeCell ref="BH265:BW265"/>
    <mergeCell ref="AT266:BE266"/>
    <mergeCell ref="BH266:BW266"/>
    <mergeCell ref="AT267:BE267"/>
    <mergeCell ref="BH267:BW267"/>
    <mergeCell ref="BH284:BW284"/>
    <mergeCell ref="AT285:BE285"/>
    <mergeCell ref="BH285:BW285"/>
    <mergeCell ref="AT280:BE280"/>
    <mergeCell ref="BH280:BW280"/>
    <mergeCell ref="AT281:BE281"/>
    <mergeCell ref="BH281:BW281"/>
    <mergeCell ref="AT282:BE282"/>
    <mergeCell ref="BH282:BW282"/>
    <mergeCell ref="AT277:BE277"/>
    <mergeCell ref="BH277:BW277"/>
    <mergeCell ref="AT278:BE278"/>
    <mergeCell ref="BH278:BW278"/>
    <mergeCell ref="AT279:BE279"/>
    <mergeCell ref="BH279:BW279"/>
    <mergeCell ref="AT274:BE274"/>
    <mergeCell ref="BH274:BW274"/>
    <mergeCell ref="AT275:BE275"/>
    <mergeCell ref="BH275:BW275"/>
    <mergeCell ref="AT276:BE276"/>
    <mergeCell ref="BH276:BW276"/>
    <mergeCell ref="BF5:BF17"/>
    <mergeCell ref="AT298:BE298"/>
    <mergeCell ref="BH298:BW298"/>
    <mergeCell ref="AT299:BE299"/>
    <mergeCell ref="BH299:BW299"/>
    <mergeCell ref="AT295:BE295"/>
    <mergeCell ref="BH295:BW295"/>
    <mergeCell ref="AT296:BE296"/>
    <mergeCell ref="BH296:BW296"/>
    <mergeCell ref="AT297:BE297"/>
    <mergeCell ref="BH297:BW297"/>
    <mergeCell ref="AT292:BE292"/>
    <mergeCell ref="BH292:BW292"/>
    <mergeCell ref="AT293:BE293"/>
    <mergeCell ref="BH293:BW293"/>
    <mergeCell ref="AT294:BE294"/>
    <mergeCell ref="BH294:BW294"/>
    <mergeCell ref="AT289:BE289"/>
    <mergeCell ref="BH289:BW289"/>
    <mergeCell ref="AT290:BE290"/>
    <mergeCell ref="BH290:BW290"/>
    <mergeCell ref="AT291:BE291"/>
    <mergeCell ref="BH291:BW291"/>
    <mergeCell ref="AT286:BE286"/>
    <mergeCell ref="BH286:BW286"/>
    <mergeCell ref="AT287:BE287"/>
    <mergeCell ref="BH287:BW287"/>
    <mergeCell ref="AT288:BE288"/>
    <mergeCell ref="BH288:BW288"/>
    <mergeCell ref="AT283:BE283"/>
    <mergeCell ref="BH283:BW283"/>
    <mergeCell ref="AT284:BE284"/>
  </mergeCells>
  <conditionalFormatting sqref="AT16:AU17 BH16:BI17">
    <cfRule type="expression" dxfId="18" priority="23">
      <formula>OR($AM$1="",$AM$2="")</formula>
    </cfRule>
  </conditionalFormatting>
  <conditionalFormatting sqref="AE18:AH299 AL18:BW299 AI19:AK299">
    <cfRule type="expression" dxfId="17" priority="20">
      <formula>$AE18&lt;&gt;""</formula>
    </cfRule>
  </conditionalFormatting>
  <conditionalFormatting sqref="AS18:AS299 BG18:BG299">
    <cfRule type="notContainsBlanks" dxfId="16" priority="19">
      <formula>LEN(TRIM(AS18))&gt;0</formula>
    </cfRule>
  </conditionalFormatting>
  <conditionalFormatting sqref="AV7">
    <cfRule type="expression" dxfId="15" priority="17">
      <formula>AND($AV$7="",$AK$7&lt;&gt;$D$1)</formula>
    </cfRule>
    <cfRule type="expression" dxfId="14" priority="18">
      <formula>$AK$7=$D$1</formula>
    </cfRule>
  </conditionalFormatting>
  <conditionalFormatting sqref="AL19:AO299">
    <cfRule type="expression" dxfId="13" priority="15">
      <formula>AND($AH19&lt;&gt;"",$AL19="")</formula>
    </cfRule>
  </conditionalFormatting>
  <conditionalFormatting sqref="AH19:AK299">
    <cfRule type="expression" dxfId="12" priority="13">
      <formula>AND($AL18&lt;&gt;"",$AP18&lt;&gt;"",$AR18&lt;&gt;"",$BF18&lt;&gt;"",$AH19="")</formula>
    </cfRule>
  </conditionalFormatting>
  <conditionalFormatting sqref="AP18:AP299">
    <cfRule type="expression" dxfId="11" priority="12">
      <formula>AND($AH18&lt;&gt;"",$AL18&lt;&gt;"",$AP18="")</formula>
    </cfRule>
  </conditionalFormatting>
  <conditionalFormatting sqref="AR18:AR299">
    <cfRule type="expression" dxfId="10" priority="11">
      <formula>AND($AP18&lt;&gt;"",$AR18="")</formula>
    </cfRule>
  </conditionalFormatting>
  <conditionalFormatting sqref="BF18:BF299">
    <cfRule type="expression" dxfId="9" priority="10">
      <formula>AND($AR18&lt;&gt;"",$AP18&lt;&gt;"",$BF18="")</formula>
    </cfRule>
  </conditionalFormatting>
  <conditionalFormatting sqref="AT18:BE299">
    <cfRule type="expression" dxfId="8" priority="9">
      <formula>AND($AP18&lt;&gt;"",$AT18="")</formula>
    </cfRule>
  </conditionalFormatting>
  <conditionalFormatting sqref="BH18:BW299">
    <cfRule type="expression" dxfId="7" priority="8">
      <formula>AND($BF18&lt;&gt;"",$BH18="")</formula>
    </cfRule>
  </conditionalFormatting>
  <conditionalFormatting sqref="AH18">
    <cfRule type="containsBlanks" dxfId="6" priority="7" stopIfTrue="1">
      <formula>LEN(TRIM(AH18))=0</formula>
    </cfRule>
  </conditionalFormatting>
  <conditionalFormatting sqref="AE18:AG18">
    <cfRule type="cellIs" dxfId="5" priority="6" operator="equal">
      <formula>"Start here --&gt;"</formula>
    </cfRule>
  </conditionalFormatting>
  <conditionalFormatting sqref="AL18:AO18">
    <cfRule type="expression" dxfId="4" priority="5">
      <formula>AND($AH$18&lt;&gt;"",$AL$18="")</formula>
    </cfRule>
  </conditionalFormatting>
  <conditionalFormatting sqref="AK7:AV7">
    <cfRule type="expression" dxfId="3" priority="4">
      <formula>$AC$6="&lt;--- Click here"</formula>
    </cfRule>
  </conditionalFormatting>
  <conditionalFormatting sqref="AG3:BF4">
    <cfRule type="expression" dxfId="2" priority="3">
      <formula>$AC$6="&lt;--- Click here"</formula>
    </cfRule>
  </conditionalFormatting>
  <conditionalFormatting sqref="AE6:BE18">
    <cfRule type="expression" dxfId="1" priority="2">
      <formula>$AC$6="&lt;--- Click here"</formula>
    </cfRule>
  </conditionalFormatting>
  <conditionalFormatting sqref="BF5:CG18">
    <cfRule type="expression" dxfId="0" priority="1">
      <formula>$AC$6="&lt;--- Click here"</formula>
    </cfRule>
  </conditionalFormatting>
  <dataValidations count="1">
    <dataValidation type="list" allowBlank="1" showInputMessage="1" showErrorMessage="1" sqref="AK7">
      <formula1>$D$1:$D$3</formula1>
    </dataValidation>
  </dataValidations>
  <pageMargins left="0.7" right="0.7" top="0.75" bottom="0.75" header="0.3" footer="0.3"/>
  <pageSetup orientation="portrait" r:id="rId1"/>
  <ignoredErrors>
    <ignoredError sqref="D19:E19 I19:J19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14</vt:i4>
      </vt:variant>
    </vt:vector>
  </HeadingPairs>
  <TitlesOfParts>
    <vt:vector size="25" baseType="lpstr">
      <vt:lpstr>Home</vt:lpstr>
      <vt:lpstr>Personal</vt:lpstr>
      <vt:lpstr>AusVELS 1</vt:lpstr>
      <vt:lpstr>AusVELS 2</vt:lpstr>
      <vt:lpstr>AusVELS 3</vt:lpstr>
      <vt:lpstr>AusVELS 4</vt:lpstr>
      <vt:lpstr>AusVELS 5</vt:lpstr>
      <vt:lpstr>AusVELS 6</vt:lpstr>
      <vt:lpstr>Attend</vt:lpstr>
      <vt:lpstr>VELS Data</vt:lpstr>
      <vt:lpstr>Bugs and errors</vt:lpstr>
      <vt:lpstr>Attend!A_help_toggle</vt:lpstr>
      <vt:lpstr>'AusVELS 2'!A_help_toggle</vt:lpstr>
      <vt:lpstr>'AusVELS 3'!A_help_toggle</vt:lpstr>
      <vt:lpstr>'AusVELS 4'!A_help_toggle</vt:lpstr>
      <vt:lpstr>'AusVELS 5'!A_help_toggle</vt:lpstr>
      <vt:lpstr>'AusVELS 6'!A_help_toggle</vt:lpstr>
      <vt:lpstr>A_help_toggle</vt:lpstr>
      <vt:lpstr>'AusVELS 2'!G_help_toggle</vt:lpstr>
      <vt:lpstr>'AusVELS 3'!G_help_toggle</vt:lpstr>
      <vt:lpstr>'AusVELS 4'!G_help_toggle</vt:lpstr>
      <vt:lpstr>'AusVELS 5'!G_help_toggle</vt:lpstr>
      <vt:lpstr>'AusVELS 6'!G_help_toggle</vt:lpstr>
      <vt:lpstr>Personal!G_help_toggle</vt:lpstr>
      <vt:lpstr>G_help_toggle</vt:lpstr>
    </vt:vector>
  </TitlesOfParts>
  <Company>World Vision Australia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Tenielle Brown</dc:creator>
  <cp:lastModifiedBy>Christine Tate</cp:lastModifiedBy>
  <dcterms:created xsi:type="dcterms:W3CDTF">2013-01-21T10:59:40Z</dcterms:created>
  <dcterms:modified xsi:type="dcterms:W3CDTF">2015-02-25T05:28:56Z</dcterms:modified>
</cp:coreProperties>
</file>